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steamworksbeer-my.sharepoint.com/personal/demetre_lazos_steamworks_com/Documents/Desktop/Excel Files/"/>
    </mc:Choice>
  </mc:AlternateContent>
  <xr:revisionPtr revIDLastSave="423" documentId="8_{307A9A71-EDFC-4427-AA8A-CBE1D3C318B1}" xr6:coauthVersionLast="47" xr6:coauthVersionMax="47" xr10:uidLastSave="{9FEA9A66-4093-4DD1-916A-3E785BFB0511}"/>
  <bookViews>
    <workbookView xWindow="-108" yWindow="-108" windowWidth="23256" windowHeight="12576" xr2:uid="{C4C14036-8A3D-644A-B9A4-9BEF68C30425}"/>
  </bookViews>
  <sheets>
    <sheet name="SW Reception Menu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2" i="1" l="1"/>
  <c r="J100" i="1"/>
  <c r="J89" i="1"/>
  <c r="I72" i="1"/>
  <c r="I76" i="1"/>
  <c r="I68" i="1"/>
  <c r="I64" i="1"/>
  <c r="I60" i="1"/>
  <c r="F60" i="1" l="1"/>
  <c r="B60" i="1"/>
  <c r="B119" i="1"/>
  <c r="J114" i="1"/>
  <c r="J112" i="1"/>
  <c r="J110" i="1"/>
  <c r="J108" i="1"/>
  <c r="J107" i="1"/>
  <c r="J105" i="1"/>
  <c r="J104" i="1"/>
  <c r="J97" i="1"/>
  <c r="J96" i="1"/>
  <c r="J95" i="1"/>
  <c r="J91" i="1"/>
  <c r="I56" i="1"/>
  <c r="I52" i="1"/>
  <c r="I48" i="1"/>
  <c r="B32" i="1"/>
  <c r="F20" i="1"/>
  <c r="I20" i="1"/>
  <c r="B36" i="1"/>
  <c r="F24" i="1"/>
  <c r="I24" i="1"/>
  <c r="B40" i="1"/>
  <c r="F28" i="1"/>
  <c r="I28" i="1"/>
  <c r="B44" i="1"/>
  <c r="F32" i="1"/>
  <c r="I32" i="1"/>
  <c r="B48" i="1"/>
  <c r="F36" i="1"/>
  <c r="I36" i="1"/>
  <c r="B52" i="1"/>
  <c r="F40" i="1"/>
  <c r="I40" i="1"/>
  <c r="B56" i="1"/>
  <c r="F44" i="1"/>
  <c r="I44" i="1"/>
  <c r="F56" i="1"/>
  <c r="F52" i="1"/>
  <c r="F48" i="1"/>
  <c r="B117" i="1" l="1"/>
  <c r="B120" i="1" s="1"/>
  <c r="B118" i="1" l="1"/>
  <c r="B121" i="1" s="1"/>
</calcChain>
</file>

<file path=xl/sharedStrings.xml><?xml version="1.0" encoding="utf-8"?>
<sst xmlns="http://schemas.openxmlformats.org/spreadsheetml/2006/main" count="208" uniqueCount="105">
  <si>
    <t>Price:</t>
  </si>
  <si>
    <t>Quantity:</t>
  </si>
  <si>
    <t>Total:</t>
  </si>
  <si>
    <t>GRAND TOTAL</t>
  </si>
  <si>
    <t>AMOUNT</t>
  </si>
  <si>
    <t>Subtotal before tax</t>
  </si>
  <si>
    <t>GST</t>
  </si>
  <si>
    <t>PST</t>
  </si>
  <si>
    <t>Gratuity 18%</t>
  </si>
  <si>
    <t>TOTAL</t>
  </si>
  <si>
    <t>citrus cocktail sauce</t>
  </si>
  <si>
    <t>ITALIAN SAUSAGE &amp; PESTO FLATBREAD</t>
  </si>
  <si>
    <t>mozzarella, kale, roasted garlic, mushrooms</t>
  </si>
  <si>
    <t>(must be ordered in multiples of 10x)</t>
  </si>
  <si>
    <t>mignonette &amp; cocktail sauce</t>
  </si>
  <si>
    <t>FRESH SHUCKED OYSTERS G DF</t>
  </si>
  <si>
    <t>cilantro pesto</t>
  </si>
  <si>
    <t>chili lime aioli, green onion, fresh herbs</t>
  </si>
  <si>
    <t>PLEASE NOTE: PASTA, POUTINE, &amp; BBQ STATIONS ARE PRICED PER PERSON. LIVE CARVERIES ARE PRICED BY THE PORTION</t>
  </si>
  <si>
    <t>Total for Item</t>
  </si>
  <si>
    <t>SELF SERVE STATIONS</t>
  </si>
  <si>
    <t>Premium Cured Meat Board</t>
  </si>
  <si>
    <t>Quantity</t>
  </si>
  <si>
    <r>
      <t xml:space="preserve">CHOCOLATE DIPPED PROFITÉROLE </t>
    </r>
    <r>
      <rPr>
        <sz val="16"/>
        <color rgb="FF01563F"/>
        <rFont val="Calibri"/>
        <family val="2"/>
        <scheme val="minor"/>
      </rPr>
      <t>V</t>
    </r>
  </si>
  <si>
    <r>
      <t xml:space="preserve">CUMIN-DUSTED GRILLED BEEF SKEWERS </t>
    </r>
    <r>
      <rPr>
        <sz val="16"/>
        <color rgb="FFED7625"/>
        <rFont val="Calibri"/>
        <family val="2"/>
        <scheme val="minor"/>
      </rPr>
      <t xml:space="preserve">G </t>
    </r>
    <r>
      <rPr>
        <sz val="16"/>
        <color rgb="FF512D1E"/>
        <rFont val="Calibri"/>
        <family val="2"/>
        <scheme val="minor"/>
      </rPr>
      <t>DF</t>
    </r>
  </si>
  <si>
    <r>
      <t xml:space="preserve">BUILD-YOUR-OWN POUTINE STATION (SELF-SERVE) - </t>
    </r>
    <r>
      <rPr>
        <b/>
        <sz val="16"/>
        <color theme="1"/>
        <rFont val="Calibri"/>
        <family val="2"/>
        <scheme val="minor"/>
      </rPr>
      <t>$15/person</t>
    </r>
  </si>
  <si>
    <r>
      <t xml:space="preserve">Hand-Carved Slow Roasted Brisket  - </t>
    </r>
    <r>
      <rPr>
        <b/>
        <i/>
        <sz val="16"/>
        <color theme="1"/>
        <rFont val="Calibri"/>
        <family val="2"/>
        <scheme val="minor"/>
      </rPr>
      <t xml:space="preserve">(~4oz per person) </t>
    </r>
  </si>
  <si>
    <r>
      <t xml:space="preserve">Serves 30 - </t>
    </r>
    <r>
      <rPr>
        <b/>
        <i/>
        <sz val="16"/>
        <color theme="1"/>
        <rFont val="Calibri"/>
        <family val="2"/>
        <scheme val="minor"/>
      </rPr>
      <t>$300</t>
    </r>
  </si>
  <si>
    <r>
      <t xml:space="preserve">Serves 40 - </t>
    </r>
    <r>
      <rPr>
        <b/>
        <i/>
        <sz val="16"/>
        <color theme="1"/>
        <rFont val="Calibri"/>
        <family val="2"/>
        <scheme val="minor"/>
      </rPr>
      <t>$400</t>
    </r>
  </si>
  <si>
    <r>
      <t xml:space="preserve">Serves 50 - </t>
    </r>
    <r>
      <rPr>
        <b/>
        <i/>
        <sz val="16"/>
        <color theme="1"/>
        <rFont val="Calibri"/>
        <family val="2"/>
        <scheme val="minor"/>
      </rPr>
      <t>$500</t>
    </r>
  </si>
  <si>
    <r>
      <t xml:space="preserve">Serves 50 - </t>
    </r>
    <r>
      <rPr>
        <b/>
        <i/>
        <sz val="16"/>
        <color theme="1"/>
        <rFont val="Calibri"/>
        <family val="2"/>
        <scheme val="minor"/>
      </rPr>
      <t>$499</t>
    </r>
  </si>
  <si>
    <r>
      <t xml:space="preserve">Serves 25 - </t>
    </r>
    <r>
      <rPr>
        <b/>
        <i/>
        <sz val="16"/>
        <color theme="1"/>
        <rFont val="Calibri"/>
        <family val="2"/>
        <scheme val="minor"/>
      </rPr>
      <t>$180</t>
    </r>
  </si>
  <si>
    <r>
      <t xml:space="preserve">Serves 50 - </t>
    </r>
    <r>
      <rPr>
        <b/>
        <i/>
        <sz val="16"/>
        <color theme="1"/>
        <rFont val="Calibri"/>
        <family val="2"/>
        <scheme val="minor"/>
      </rPr>
      <t>$350</t>
    </r>
  </si>
  <si>
    <r>
      <t xml:space="preserve">Serves 25 - </t>
    </r>
    <r>
      <rPr>
        <b/>
        <i/>
        <sz val="16"/>
        <color theme="1"/>
        <rFont val="Calibri"/>
        <family val="2"/>
        <scheme val="minor"/>
      </rPr>
      <t>$225</t>
    </r>
  </si>
  <si>
    <r>
      <t xml:space="preserve">Serves 50 - </t>
    </r>
    <r>
      <rPr>
        <b/>
        <i/>
        <sz val="16"/>
        <color theme="1"/>
        <rFont val="Calibri"/>
        <family val="2"/>
        <scheme val="minor"/>
      </rPr>
      <t>$400</t>
    </r>
  </si>
  <si>
    <r>
      <t xml:space="preserve">Fresh Seasonal Fruit Platter </t>
    </r>
    <r>
      <rPr>
        <b/>
        <sz val="16"/>
        <color theme="9"/>
        <rFont val="Calibri"/>
        <family val="2"/>
        <scheme val="minor"/>
      </rPr>
      <t>VE</t>
    </r>
    <r>
      <rPr>
        <b/>
        <sz val="16"/>
        <color theme="1"/>
        <rFont val="Calibri"/>
        <family val="2"/>
        <scheme val="minor"/>
      </rPr>
      <t xml:space="preserve">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</si>
  <si>
    <r>
      <t xml:space="preserve">Serves 50 - </t>
    </r>
    <r>
      <rPr>
        <b/>
        <i/>
        <sz val="16"/>
        <color theme="1"/>
        <rFont val="Calibri"/>
        <family val="2"/>
        <scheme val="minor"/>
      </rPr>
      <t>$125</t>
    </r>
  </si>
  <si>
    <r>
      <t xml:space="preserve">Vegetable Crudite Platter </t>
    </r>
    <r>
      <rPr>
        <b/>
        <sz val="16"/>
        <color theme="9"/>
        <rFont val="Calibri"/>
        <family val="2"/>
        <scheme val="minor"/>
      </rPr>
      <t>V</t>
    </r>
    <r>
      <rPr>
        <b/>
        <sz val="16"/>
        <color theme="1"/>
        <rFont val="Calibri"/>
        <family val="2"/>
        <scheme val="minor"/>
      </rPr>
      <t xml:space="preserve"> </t>
    </r>
    <r>
      <rPr>
        <b/>
        <sz val="16"/>
        <color theme="5"/>
        <rFont val="Calibri"/>
        <family val="2"/>
        <scheme val="minor"/>
      </rPr>
      <t>G</t>
    </r>
  </si>
  <si>
    <r>
      <t xml:space="preserve">Serves 50 - </t>
    </r>
    <r>
      <rPr>
        <b/>
        <i/>
        <sz val="16"/>
        <color theme="1"/>
        <rFont val="Calibri"/>
        <family val="2"/>
        <scheme val="minor"/>
      </rPr>
      <t>$95</t>
    </r>
  </si>
  <si>
    <r>
      <t xml:space="preserve">Dessert Platter </t>
    </r>
    <r>
      <rPr>
        <b/>
        <sz val="16"/>
        <color theme="9"/>
        <rFont val="Calibri"/>
        <family val="2"/>
        <scheme val="minor"/>
      </rPr>
      <t>V</t>
    </r>
  </si>
  <si>
    <r>
      <t xml:space="preserve">Serves 50 (100pcs) - </t>
    </r>
    <r>
      <rPr>
        <b/>
        <i/>
        <sz val="16"/>
        <color theme="1"/>
        <rFont val="Calibri"/>
        <family val="2"/>
        <scheme val="minor"/>
      </rPr>
      <t>$349</t>
    </r>
  </si>
  <si>
    <t>ROGUE GASTOWN RECEPTION ORDER FORM</t>
  </si>
  <si>
    <t>CANAPES</t>
  </si>
  <si>
    <t>ENHANCE YOUR MENU</t>
  </si>
  <si>
    <r>
      <t xml:space="preserve">GIARDINO FLATBREAD </t>
    </r>
    <r>
      <rPr>
        <sz val="16"/>
        <color theme="9"/>
        <rFont val="Calibri"/>
        <family val="2"/>
        <scheme val="minor"/>
      </rPr>
      <t xml:space="preserve">V </t>
    </r>
  </si>
  <si>
    <t>mediterranean vegetables &amp; mozzarella</t>
  </si>
  <si>
    <r>
      <t xml:space="preserve">VEGAN GYOZA </t>
    </r>
    <r>
      <rPr>
        <sz val="16"/>
        <color rgb="FF01563F"/>
        <rFont val="Calibri"/>
        <family val="2"/>
        <scheme val="minor"/>
      </rPr>
      <t>VE</t>
    </r>
  </si>
  <si>
    <t>Korean beet aioli, nori &amp; sesame garnish</t>
  </si>
  <si>
    <r>
      <t xml:space="preserve">HAND-ROLLED AVOCADO MANGO ROLL </t>
    </r>
    <r>
      <rPr>
        <sz val="16"/>
        <color theme="9"/>
        <rFont val="Calibri"/>
        <family val="2"/>
        <scheme val="minor"/>
      </rPr>
      <t>VE</t>
    </r>
    <r>
      <rPr>
        <sz val="16"/>
        <color rgb="FF000000"/>
        <rFont val="Calibri"/>
        <family val="2"/>
        <scheme val="minor"/>
      </rPr>
      <t xml:space="preserve"> </t>
    </r>
    <r>
      <rPr>
        <sz val="16"/>
        <color theme="5"/>
        <rFont val="Calibri"/>
        <family val="2"/>
        <scheme val="minor"/>
      </rPr>
      <t>G</t>
    </r>
    <r>
      <rPr>
        <sz val="16"/>
        <color rgb="FF000000"/>
        <rFont val="Calibri"/>
        <family val="2"/>
        <scheme val="minor"/>
      </rPr>
      <t xml:space="preserve"> </t>
    </r>
    <r>
      <rPr>
        <sz val="16"/>
        <color theme="5" tint="-0.499984740745262"/>
        <rFont val="Calibri"/>
        <family val="2"/>
        <scheme val="minor"/>
      </rPr>
      <t>DF</t>
    </r>
  </si>
  <si>
    <t>(must be ordered in multiples of 8x)</t>
  </si>
  <si>
    <r>
      <t xml:space="preserve">SMASHED AVOCADO CROSTINI </t>
    </r>
    <r>
      <rPr>
        <sz val="16"/>
        <color theme="9"/>
        <rFont val="Calibri"/>
        <family val="2"/>
        <scheme val="minor"/>
      </rPr>
      <t>VE</t>
    </r>
    <r>
      <rPr>
        <sz val="16"/>
        <color rgb="FF000000"/>
        <rFont val="Calibri"/>
        <family val="2"/>
        <scheme val="minor"/>
      </rPr>
      <t xml:space="preserve"> </t>
    </r>
    <r>
      <rPr>
        <sz val="16"/>
        <color theme="5" tint="-0.499984740745262"/>
        <rFont val="Calibri"/>
        <family val="2"/>
        <scheme val="minor"/>
      </rPr>
      <t>DF</t>
    </r>
  </si>
  <si>
    <t>toasted pumpkin seeds, pickled red onion &amp; olive oil</t>
  </si>
  <si>
    <r>
      <t xml:space="preserve">PARMESAN RISOTTO BALL </t>
    </r>
    <r>
      <rPr>
        <sz val="16"/>
        <color theme="9"/>
        <rFont val="Calibri"/>
        <family val="2"/>
        <scheme val="minor"/>
      </rPr>
      <t>V</t>
    </r>
  </si>
  <si>
    <r>
      <t xml:space="preserve">ROASTED APPLE &amp; GORGONZOLA ON CROSTINI </t>
    </r>
    <r>
      <rPr>
        <sz val="16"/>
        <color theme="9"/>
        <rFont val="Calibri"/>
        <family val="2"/>
        <scheme val="minor"/>
      </rPr>
      <t>V</t>
    </r>
  </si>
  <si>
    <t>pickled red onion &amp; honey drizzle</t>
  </si>
  <si>
    <r>
      <t xml:space="preserve">TOMATO BOCCONCINI SKEWER </t>
    </r>
    <r>
      <rPr>
        <sz val="16"/>
        <color theme="9"/>
        <rFont val="Calibri"/>
        <family val="2"/>
        <scheme val="minor"/>
      </rPr>
      <t>V</t>
    </r>
    <r>
      <rPr>
        <sz val="16"/>
        <color rgb="FF000000"/>
        <rFont val="Calibri"/>
        <family val="2"/>
        <scheme val="minor"/>
      </rPr>
      <t xml:space="preserve"> </t>
    </r>
    <r>
      <rPr>
        <sz val="16"/>
        <color theme="5"/>
        <rFont val="Calibri"/>
        <family val="2"/>
        <scheme val="minor"/>
      </rPr>
      <t>G</t>
    </r>
  </si>
  <si>
    <t>basil pesto, balsamic glaze, lemon zest &amp; parsley</t>
  </si>
  <si>
    <r>
      <t xml:space="preserve">SMOKED SALMON CUCUMBER ROUND </t>
    </r>
    <r>
      <rPr>
        <sz val="16"/>
        <color rgb="FFEE7623"/>
        <rFont val="Calibri"/>
        <family val="2"/>
        <scheme val="minor"/>
      </rPr>
      <t xml:space="preserve">G </t>
    </r>
    <r>
      <rPr>
        <sz val="16"/>
        <color rgb="FF512D1E"/>
        <rFont val="Calibri"/>
        <family val="2"/>
        <scheme val="minor"/>
      </rPr>
      <t>DF</t>
    </r>
  </si>
  <si>
    <t>beet aioli, fresh dill &amp; fried capers</t>
  </si>
  <si>
    <r>
      <t xml:space="preserve">CANDIED PORK BELLY </t>
    </r>
    <r>
      <rPr>
        <sz val="16"/>
        <color rgb="FFEE7623"/>
        <rFont val="Calibri"/>
        <family val="2"/>
        <scheme val="minor"/>
      </rPr>
      <t xml:space="preserve">G </t>
    </r>
    <r>
      <rPr>
        <sz val="16"/>
        <color rgb="FF512D1E"/>
        <rFont val="Calibri"/>
        <family val="2"/>
        <scheme val="minor"/>
      </rPr>
      <t>DF</t>
    </r>
  </si>
  <si>
    <t>hoisin glaze, pickled carrots, charred scallion &amp; ginger relish</t>
  </si>
  <si>
    <r>
      <t xml:space="preserve">SEASONAL CEVICHE IN WONTON SPOON </t>
    </r>
    <r>
      <rPr>
        <sz val="16"/>
        <color theme="5"/>
        <rFont val="Calibri"/>
        <family val="2"/>
        <scheme val="minor"/>
      </rPr>
      <t>G</t>
    </r>
    <r>
      <rPr>
        <sz val="16"/>
        <color rgb="FF000000"/>
        <rFont val="Calibri"/>
        <family val="2"/>
        <scheme val="minor"/>
      </rPr>
      <t xml:space="preserve"> </t>
    </r>
    <r>
      <rPr>
        <sz val="16"/>
        <color rgb="FF512D1E"/>
        <rFont val="Calibri"/>
        <family val="2"/>
        <scheme val="minor"/>
      </rPr>
      <t>DF</t>
    </r>
  </si>
  <si>
    <r>
      <t xml:space="preserve">HAND-ROLLED SPICY TUNA ROLL </t>
    </r>
    <r>
      <rPr>
        <sz val="16"/>
        <color theme="5"/>
        <rFont val="Calibri"/>
        <family val="2"/>
        <scheme val="minor"/>
      </rPr>
      <t>G</t>
    </r>
    <r>
      <rPr>
        <sz val="16"/>
        <color rgb="FF000000"/>
        <rFont val="Calibri"/>
        <family val="2"/>
        <scheme val="minor"/>
      </rPr>
      <t xml:space="preserve"> </t>
    </r>
    <r>
      <rPr>
        <sz val="16"/>
        <color theme="5" tint="-0.499984740745262"/>
        <rFont val="Calibri"/>
        <family val="2"/>
        <scheme val="minor"/>
      </rPr>
      <t>DF</t>
    </r>
  </si>
  <si>
    <r>
      <t xml:space="preserve">HAND-ROLLED DYNAMITE ROLL </t>
    </r>
    <r>
      <rPr>
        <sz val="16"/>
        <color theme="5" tint="-0.499984740745262"/>
        <rFont val="Calibri"/>
        <family val="2"/>
        <scheme val="minor"/>
      </rPr>
      <t>DF</t>
    </r>
  </si>
  <si>
    <r>
      <t xml:space="preserve">HAND-ROLLED SALMON AVOCADO ROLL </t>
    </r>
    <r>
      <rPr>
        <sz val="16"/>
        <color theme="5"/>
        <rFont val="Calibri"/>
        <family val="2"/>
        <scheme val="minor"/>
      </rPr>
      <t>G</t>
    </r>
    <r>
      <rPr>
        <sz val="16"/>
        <color rgb="FF000000"/>
        <rFont val="Calibri"/>
        <family val="2"/>
        <scheme val="minor"/>
      </rPr>
      <t xml:space="preserve"> </t>
    </r>
    <r>
      <rPr>
        <sz val="16"/>
        <color theme="5" tint="-0.499984740745262"/>
        <rFont val="Calibri"/>
        <family val="2"/>
        <scheme val="minor"/>
      </rPr>
      <t>DF</t>
    </r>
  </si>
  <si>
    <r>
      <t>TEMPURA CAULIFLOWER  V</t>
    </r>
    <r>
      <rPr>
        <sz val="16"/>
        <color rgb="FFED7625"/>
        <rFont val="Calibri"/>
        <family val="2"/>
        <scheme val="minor"/>
      </rPr>
      <t xml:space="preserve"> </t>
    </r>
    <r>
      <rPr>
        <sz val="16"/>
        <color rgb="FF512D1E"/>
        <rFont val="Calibri"/>
        <family val="2"/>
        <scheme val="minor"/>
      </rPr>
      <t>DF</t>
    </r>
  </si>
  <si>
    <t>mango fire aioli, cilantro pesto</t>
  </si>
  <si>
    <r>
      <t xml:space="preserve">HALAL LAMB MEATBALL </t>
    </r>
    <r>
      <rPr>
        <sz val="16"/>
        <color rgb="FFED7625"/>
        <rFont val="Calibri"/>
        <family val="2"/>
        <scheme val="minor"/>
      </rPr>
      <t>G</t>
    </r>
  </si>
  <si>
    <t>mint, balsamic reduction, tzatziki</t>
  </si>
  <si>
    <r>
      <t xml:space="preserve">CHOCOLATE DIPPED STRAWBERRIES </t>
    </r>
    <r>
      <rPr>
        <sz val="16"/>
        <color theme="9"/>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theme="5" tint="-0.499984740745262"/>
        <rFont val="Calibri"/>
        <family val="2"/>
        <scheme val="minor"/>
      </rPr>
      <t>DF</t>
    </r>
  </si>
  <si>
    <t>(3 dozen minimum order)</t>
  </si>
  <si>
    <t>THAI RED CURRY SHRIMP ROLL</t>
  </si>
  <si>
    <r>
      <t xml:space="preserve">AHI TUNA TARTAR WONTON CHIP </t>
    </r>
    <r>
      <rPr>
        <sz val="16"/>
        <color rgb="FF512D1E"/>
        <rFont val="Calibri"/>
        <family val="2"/>
        <scheme val="minor"/>
      </rPr>
      <t>DF</t>
    </r>
  </si>
  <si>
    <t>truffle aioli &amp; sesame seeds</t>
  </si>
  <si>
    <t>MINI BEEF WELLINGTON</t>
  </si>
  <si>
    <t>AAA tenderloin, mushroom duxelle</t>
  </si>
  <si>
    <r>
      <t xml:space="preserve">SWEET CHILI CHICKEN SATAY </t>
    </r>
    <r>
      <rPr>
        <sz val="16"/>
        <color theme="5"/>
        <rFont val="Calibri"/>
        <family val="2"/>
        <scheme val="minor"/>
      </rPr>
      <t>G</t>
    </r>
    <r>
      <rPr>
        <sz val="16"/>
        <color rgb="FF000000"/>
        <rFont val="Calibri"/>
        <family val="2"/>
        <scheme val="minor"/>
      </rPr>
      <t xml:space="preserve"> </t>
    </r>
    <r>
      <rPr>
        <sz val="16"/>
        <color theme="5" tint="-0.499984740745262"/>
        <rFont val="Calibri"/>
        <family val="2"/>
        <scheme val="minor"/>
      </rPr>
      <t>DF</t>
    </r>
  </si>
  <si>
    <t>peanut sauce</t>
  </si>
  <si>
    <t>truffle oil &amp; chives</t>
  </si>
  <si>
    <r>
      <t xml:space="preserve">WILD MUSHROOM TARTLET </t>
    </r>
    <r>
      <rPr>
        <sz val="16"/>
        <color theme="9"/>
        <rFont val="Calibri"/>
        <family val="2"/>
        <scheme val="minor"/>
      </rPr>
      <t>V</t>
    </r>
    <r>
      <rPr>
        <sz val="16"/>
        <color rgb="FF000000"/>
        <rFont val="Calibri"/>
        <family val="2"/>
        <scheme val="minor"/>
      </rPr>
      <t xml:space="preserve"> </t>
    </r>
  </si>
  <si>
    <r>
      <rPr>
        <sz val="16"/>
        <rFont val="Calibri"/>
        <family val="2"/>
        <scheme val="minor"/>
      </rPr>
      <t>BACON WRAPPED SCALLOPS</t>
    </r>
    <r>
      <rPr>
        <sz val="16"/>
        <color rgb="FF01563F"/>
        <rFont val="Calibri"/>
        <family val="2"/>
        <scheme val="minor"/>
      </rPr>
      <t xml:space="preserve"> </t>
    </r>
    <r>
      <rPr>
        <sz val="16"/>
        <color theme="5" tint="-0.499984740745262"/>
        <rFont val="Calibri"/>
        <family val="2"/>
        <scheme val="minor"/>
      </rPr>
      <t>DF</t>
    </r>
  </si>
  <si>
    <r>
      <t xml:space="preserve">VIETNAMESE VEGETABLE SALAD ROLL </t>
    </r>
    <r>
      <rPr>
        <sz val="16"/>
        <color theme="9"/>
        <rFont val="Calibri"/>
        <family val="2"/>
        <scheme val="minor"/>
      </rPr>
      <t>VE</t>
    </r>
  </si>
  <si>
    <t>Korean beet aioli, tofu, rice noodles &amp; fresh vegetables</t>
  </si>
  <si>
    <r>
      <t xml:space="preserve">BRIE &amp; APPLE GRILLED CHEESE </t>
    </r>
    <r>
      <rPr>
        <sz val="16"/>
        <color theme="9"/>
        <rFont val="Calibri"/>
        <family val="2"/>
        <scheme val="minor"/>
      </rPr>
      <t>V</t>
    </r>
  </si>
  <si>
    <t>cranberry compote, fried sage</t>
  </si>
  <si>
    <t>CRISPY CHICKEN SLIDER</t>
  </si>
  <si>
    <r>
      <t xml:space="preserve">BEER BATTERED FISH SLIDER </t>
    </r>
    <r>
      <rPr>
        <sz val="16"/>
        <color rgb="FF512D1E"/>
        <rFont val="Calibri"/>
        <family val="2"/>
        <scheme val="minor"/>
      </rPr>
      <t>DF</t>
    </r>
  </si>
  <si>
    <t>tartar sauce &amp; crisp slaw</t>
  </si>
  <si>
    <r>
      <t xml:space="preserve">SEARED AHI TUNA </t>
    </r>
    <r>
      <rPr>
        <sz val="16"/>
        <color rgb="FF512D1E"/>
        <rFont val="Calibri"/>
        <family val="2"/>
        <scheme val="minor"/>
      </rPr>
      <t>DF</t>
    </r>
  </si>
  <si>
    <t>SIRLOIN BEEF SLIDER</t>
  </si>
  <si>
    <t>tomato, swiss cheese, crispy shallots &amp; truffle aioli</t>
  </si>
  <si>
    <r>
      <t xml:space="preserve">BEYOND MEAT SLIDER </t>
    </r>
    <r>
      <rPr>
        <sz val="16"/>
        <color theme="9"/>
        <rFont val="Calibri"/>
        <family val="2"/>
        <scheme val="minor"/>
      </rPr>
      <t>VE</t>
    </r>
  </si>
  <si>
    <t>Korean beet aioli, tomato &amp; pickled red onion</t>
  </si>
  <si>
    <r>
      <t xml:space="preserve">CAKE POPS 3 WAYS </t>
    </r>
    <r>
      <rPr>
        <sz val="16"/>
        <color theme="9"/>
        <rFont val="Calibri"/>
        <family val="2"/>
        <scheme val="minor"/>
      </rPr>
      <t>V</t>
    </r>
  </si>
  <si>
    <t>STATIONS (30 PERSON MIN</t>
  </si>
  <si>
    <r>
      <t xml:space="preserve">LIVE CARVERY STATIONS (LIVE CHEF) - </t>
    </r>
    <r>
      <rPr>
        <i/>
        <sz val="22"/>
        <color theme="0"/>
        <rFont val="Calibri"/>
        <family val="2"/>
        <scheme val="minor"/>
      </rPr>
      <t>for live chef orders, please input # of portions desired (i.e 1 x Serves 30, 2 x Serves 30 etc.)</t>
    </r>
  </si>
  <si>
    <t>pineapple salsa, passionfruit ponzu, nori garnish, asian spoon</t>
  </si>
  <si>
    <t>jalapeno aioli, cheddar, pickles, slaw, mango chipotle spice</t>
  </si>
  <si>
    <t>white chocolate truffle/NY cheesecake/raspberry</t>
  </si>
  <si>
    <r>
      <t xml:space="preserve">TACO STATION (SELF-SERVE) - </t>
    </r>
    <r>
      <rPr>
        <b/>
        <sz val="16"/>
        <color theme="1"/>
        <rFont val="Calibri"/>
        <family val="2"/>
        <scheme val="minor"/>
      </rPr>
      <t>$20/person</t>
    </r>
  </si>
  <si>
    <r>
      <t xml:space="preserve">Hand-Rolled Sushi Platter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r>
      <rPr>
        <b/>
        <sz val="16"/>
        <color theme="1"/>
        <rFont val="Calibri"/>
        <family val="2"/>
        <scheme val="minor"/>
      </rPr>
      <t xml:space="preserve"> </t>
    </r>
  </si>
  <si>
    <r>
      <t xml:space="preserve">160 pieces - </t>
    </r>
    <r>
      <rPr>
        <b/>
        <i/>
        <sz val="16"/>
        <color theme="1"/>
        <rFont val="Calibri"/>
        <family val="2"/>
        <scheme val="minor"/>
      </rPr>
      <t>$349</t>
    </r>
  </si>
  <si>
    <t>Chilled Seafood Platter</t>
  </si>
  <si>
    <t>Premium Imported Cheese Platter</t>
  </si>
  <si>
    <r>
      <rPr>
        <sz val="30"/>
        <color theme="0"/>
        <rFont val="Parcel"/>
        <family val="3"/>
      </rPr>
      <t xml:space="preserve">SHARE PLATTERS </t>
    </r>
    <r>
      <rPr>
        <sz val="20"/>
        <color theme="0"/>
        <rFont val="Octin Vintage B Rg"/>
        <family val="3"/>
      </rPr>
      <t xml:space="preserve">- </t>
    </r>
    <r>
      <rPr>
        <i/>
        <sz val="22"/>
        <color theme="0"/>
        <rFont val="Calibri"/>
        <family val="2"/>
        <scheme val="minor"/>
      </rPr>
      <t>for Platter orders, please input # of desired platters (i.e 1 x Seafood Platter, 2 x Cheese Platter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</si>
</sst>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Red]&quot;$&quot;#,##0.00"/>
    <numFmt numFmtId="165" formatCode="&quot;$&quot;#,##0.00"/>
  </numFmts>
  <fonts count="39">
    <font>
      <sz val="12"/>
      <color theme="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8"/>
      <name val="Calibri"/>
      <family val="2"/>
      <scheme val="minor"/>
    </font>
    <font>
      <b/>
      <sz val="16"/>
      <color theme="1"/>
      <name val="Calibri"/>
      <family val="2"/>
      <scheme val="minor"/>
    </font>
    <font>
      <sz val="12"/>
      <color theme="5"/>
      <name val="Calibri"/>
      <family val="2"/>
      <scheme val="minor"/>
    </font>
    <font>
      <sz val="16"/>
      <color rgb="FF000000"/>
      <name val="Calibri"/>
      <family val="2"/>
      <scheme val="minor"/>
    </font>
    <font>
      <sz val="16"/>
      <color rgb="FFED7625"/>
      <name val="Calibri"/>
      <family val="2"/>
      <scheme val="minor"/>
    </font>
    <font>
      <sz val="16"/>
      <color rgb="FF512D1E"/>
      <name val="Calibri"/>
      <family val="2"/>
      <scheme val="minor"/>
    </font>
    <font>
      <sz val="16"/>
      <color theme="1"/>
      <name val="Calibri"/>
      <family val="2"/>
      <scheme val="minor"/>
    </font>
    <font>
      <sz val="16"/>
      <color rgb="FF01563F"/>
      <name val="Calibri"/>
      <family val="2"/>
      <scheme val="minor"/>
    </font>
    <font>
      <sz val="16"/>
      <color theme="5" tint="-0.249977111117893"/>
      <name val="Calibri"/>
      <family val="2"/>
      <scheme val="minor"/>
    </font>
    <font>
      <sz val="16"/>
      <color rgb="FFEE7623"/>
      <name val="Calibri"/>
      <family val="2"/>
      <scheme val="minor"/>
    </font>
    <font>
      <b/>
      <sz val="16"/>
      <color theme="5"/>
      <name val="Calibri"/>
      <family val="2"/>
      <scheme val="minor"/>
    </font>
    <font>
      <sz val="16"/>
      <color rgb="FF000000"/>
      <name val="YAFdJrPBof8 0"/>
    </font>
    <font>
      <i/>
      <sz val="16"/>
      <color theme="1"/>
      <name val="Calibri"/>
      <family val="2"/>
      <scheme val="minor"/>
    </font>
    <font>
      <b/>
      <i/>
      <sz val="16"/>
      <color theme="1"/>
      <name val="Calibri"/>
      <family val="2"/>
      <scheme val="minor"/>
    </font>
    <font>
      <b/>
      <sz val="16"/>
      <color theme="7" tint="-0.499984740745262"/>
      <name val="Calibri"/>
      <family val="2"/>
      <scheme val="minor"/>
    </font>
    <font>
      <b/>
      <sz val="16"/>
      <color theme="9"/>
      <name val="Calibri"/>
      <family val="2"/>
      <scheme val="minor"/>
    </font>
    <font>
      <b/>
      <sz val="22"/>
      <color theme="1"/>
      <name val="Calibri"/>
      <family val="2"/>
      <scheme val="minor"/>
    </font>
    <font>
      <i/>
      <sz val="22"/>
      <color theme="1"/>
      <name val="Calibri"/>
      <family val="2"/>
      <scheme val="minor"/>
    </font>
    <font>
      <sz val="12"/>
      <color theme="1"/>
      <name val="Parcel"/>
      <family val="3"/>
    </font>
    <font>
      <sz val="50"/>
      <color theme="0"/>
      <name val="Parcel"/>
      <family val="3"/>
    </font>
    <font>
      <sz val="72"/>
      <color theme="0"/>
      <name val="Parcel"/>
      <family val="3"/>
    </font>
    <font>
      <sz val="80"/>
      <color theme="0"/>
      <name val="Parcel"/>
      <family val="3"/>
    </font>
    <font>
      <sz val="80"/>
      <color theme="1"/>
      <name val="Parcel"/>
      <family val="3"/>
    </font>
    <font>
      <b/>
      <sz val="14"/>
      <color theme="0"/>
      <name val="Calibri"/>
      <family val="2"/>
      <scheme val="minor"/>
    </font>
    <font>
      <sz val="20"/>
      <color theme="0"/>
      <name val="Octin Vintage B Rg"/>
      <family val="3"/>
    </font>
    <font>
      <sz val="30"/>
      <color theme="0"/>
      <name val="Parcel"/>
      <family val="3"/>
    </font>
    <font>
      <sz val="24"/>
      <color theme="1"/>
      <name val="Calibri"/>
      <family val="2"/>
      <scheme val="minor"/>
    </font>
    <font>
      <i/>
      <sz val="22"/>
      <color theme="0"/>
      <name val="Calibri"/>
      <family val="2"/>
      <scheme val="minor"/>
    </font>
    <font>
      <b/>
      <sz val="16"/>
      <color rgb="FFC00000"/>
      <name val="Calibri"/>
      <family val="2"/>
      <scheme val="minor"/>
    </font>
    <font>
      <b/>
      <sz val="22"/>
      <color theme="0"/>
      <name val="Calibri"/>
      <family val="2"/>
      <scheme val="minor"/>
    </font>
    <font>
      <sz val="16"/>
      <color theme="9"/>
      <name val="Calibri"/>
      <family val="2"/>
      <scheme val="minor"/>
    </font>
    <font>
      <sz val="16"/>
      <color theme="5"/>
      <name val="Calibri"/>
      <family val="2"/>
      <scheme val="minor"/>
    </font>
    <font>
      <sz val="16"/>
      <name val="Calibri"/>
      <family val="2"/>
      <scheme val="minor"/>
    </font>
    <font>
      <sz val="16"/>
      <color theme="5" tint="-0.499984740745262"/>
      <name val="Calibri"/>
      <family val="2"/>
      <scheme val="minor"/>
    </font>
    <font>
      <sz val="16"/>
      <color rgb="FF090F10"/>
      <name val="Calibri"/>
      <family val="2"/>
      <scheme val="minor"/>
    </font>
  </fonts>
  <fills count="9">
    <fill>
      <patternFill patternType="none"/>
    </fill>
    <fill>
      <patternFill patternType="gray125"/>
    </fill>
    <fill>
      <patternFill patternType="solid">
        <fgColor theme="5" tint="0.39997558519241921"/>
        <bgColor indexed="65"/>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rgb="FFC00000"/>
        <bgColor indexed="64"/>
      </patternFill>
    </fill>
    <fill>
      <patternFill patternType="solid">
        <fgColor theme="2" tint="-0.749992370372631"/>
        <bgColor indexed="64"/>
      </patternFill>
    </fill>
    <fill>
      <patternFill patternType="solid">
        <fgColor rgb="FFFF9F9F"/>
        <bgColor indexed="64"/>
      </patternFill>
    </fill>
  </fills>
  <borders count="18">
    <border>
      <left/>
      <right/>
      <top/>
      <bottom/>
      <diagonal/>
    </border>
    <border>
      <left/>
      <right/>
      <top/>
      <bottom style="medium">
        <color indexed="64"/>
      </bottom>
      <diagonal/>
    </border>
    <border>
      <left style="thin">
        <color theme="5"/>
      </left>
      <right/>
      <top style="thin">
        <color theme="5"/>
      </top>
      <bottom/>
      <diagonal/>
    </border>
    <border>
      <left/>
      <right/>
      <top style="thin">
        <color theme="5"/>
      </top>
      <bottom/>
      <diagonal/>
    </border>
    <border>
      <left style="thin">
        <color theme="5"/>
      </left>
      <right/>
      <top/>
      <bottom/>
      <diagonal/>
    </border>
    <border>
      <left style="thin">
        <color theme="5"/>
      </left>
      <right/>
      <top/>
      <bottom style="thin">
        <color theme="5"/>
      </bottom>
      <diagonal/>
    </border>
    <border>
      <left/>
      <right/>
      <top/>
      <bottom style="thin">
        <color theme="5"/>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style="thin">
        <color theme="5"/>
      </top>
      <bottom/>
      <diagonal/>
    </border>
    <border>
      <left/>
      <right style="thin">
        <color theme="1" tint="0.499984740745262"/>
      </right>
      <top/>
      <bottom style="thin">
        <color theme="5"/>
      </bottom>
      <diagonal/>
    </border>
  </borders>
  <cellStyleXfs count="2">
    <xf numFmtId="0" fontId="0" fillId="0" borderId="0"/>
    <xf numFmtId="0" fontId="1" fillId="2" borderId="0" applyNumberFormat="0" applyBorder="0" applyAlignment="0" applyProtection="0"/>
  </cellStyleXfs>
  <cellXfs count="75">
    <xf numFmtId="0" fontId="0" fillId="0" borderId="0" xfId="0"/>
    <xf numFmtId="0" fontId="2" fillId="0" borderId="0" xfId="0" applyFont="1"/>
    <xf numFmtId="0" fontId="3" fillId="0" borderId="0" xfId="0" applyFont="1"/>
    <xf numFmtId="0" fontId="6" fillId="0" borderId="0" xfId="0" applyFont="1"/>
    <xf numFmtId="0" fontId="5" fillId="0" borderId="0" xfId="0" applyFont="1"/>
    <xf numFmtId="8" fontId="5" fillId="0" borderId="0" xfId="0" applyNumberFormat="1" applyFont="1"/>
    <xf numFmtId="0" fontId="7" fillId="0" borderId="0" xfId="0" applyFont="1"/>
    <xf numFmtId="164" fontId="5" fillId="0" borderId="0" xfId="0" applyNumberFormat="1" applyFont="1"/>
    <xf numFmtId="0" fontId="10" fillId="0" borderId="0" xfId="0" applyFont="1"/>
    <xf numFmtId="0" fontId="12" fillId="0" borderId="0" xfId="0" applyFont="1"/>
    <xf numFmtId="0" fontId="15" fillId="0" borderId="0" xfId="0" applyFont="1" applyAlignment="1">
      <alignment vertical="center"/>
    </xf>
    <xf numFmtId="0" fontId="5" fillId="5" borderId="0" xfId="0" applyFont="1" applyFill="1"/>
    <xf numFmtId="0" fontId="20" fillId="0" borderId="0" xfId="0" applyFont="1"/>
    <xf numFmtId="164" fontId="20" fillId="0" borderId="0" xfId="0" applyNumberFormat="1" applyFont="1"/>
    <xf numFmtId="0" fontId="21" fillId="0" borderId="0" xfId="0" applyFont="1"/>
    <xf numFmtId="164" fontId="21" fillId="0" borderId="0" xfId="0" applyNumberFormat="1" applyFont="1"/>
    <xf numFmtId="0" fontId="21" fillId="0" borderId="1" xfId="0" applyFont="1" applyBorder="1"/>
    <xf numFmtId="164" fontId="21" fillId="0" borderId="1" xfId="0" applyNumberFormat="1" applyFont="1" applyBorder="1"/>
    <xf numFmtId="0" fontId="5" fillId="8" borderId="0" xfId="1" applyFont="1" applyFill="1" applyProtection="1">
      <protection locked="0"/>
    </xf>
    <xf numFmtId="0" fontId="10" fillId="8" borderId="15" xfId="0" applyFont="1" applyFill="1" applyBorder="1" applyAlignment="1" applyProtection="1">
      <alignment horizontal="center" vertical="center"/>
      <protection locked="0"/>
    </xf>
    <xf numFmtId="0" fontId="30" fillId="4" borderId="11" xfId="0" applyFont="1" applyFill="1" applyBorder="1" applyAlignment="1">
      <alignment horizontal="center" vertical="center"/>
    </xf>
    <xf numFmtId="165" fontId="10" fillId="0" borderId="11" xfId="0" applyNumberFormat="1" applyFont="1" applyBorder="1" applyAlignment="1">
      <alignment horizontal="center" vertical="center"/>
    </xf>
    <xf numFmtId="0" fontId="5" fillId="3" borderId="0" xfId="0" applyFont="1" applyFill="1" applyAlignment="1">
      <alignment horizontal="left" vertical="center"/>
    </xf>
    <xf numFmtId="165" fontId="10" fillId="0" borderId="17" xfId="0" applyNumberFormat="1" applyFont="1" applyBorder="1" applyAlignment="1">
      <alignment horizontal="center" vertical="center"/>
    </xf>
    <xf numFmtId="0" fontId="32" fillId="0" borderId="0" xfId="0" applyFont="1"/>
    <xf numFmtId="0" fontId="33" fillId="6" borderId="1" xfId="0" applyFont="1" applyFill="1" applyBorder="1"/>
    <xf numFmtId="0" fontId="33" fillId="6" borderId="1" xfId="0" applyFont="1" applyFill="1" applyBorder="1" applyAlignment="1">
      <alignment horizontal="center"/>
    </xf>
    <xf numFmtId="0" fontId="33" fillId="6" borderId="0" xfId="0" applyFont="1" applyFill="1"/>
    <xf numFmtId="164" fontId="33" fillId="6" borderId="0" xfId="0" applyNumberFormat="1" applyFont="1" applyFill="1"/>
    <xf numFmtId="0" fontId="38" fillId="0" borderId="0" xfId="0" applyFont="1"/>
    <xf numFmtId="0" fontId="7" fillId="0" borderId="0" xfId="0" applyFont="1" applyAlignment="1">
      <alignment vertical="center"/>
    </xf>
    <xf numFmtId="0" fontId="5" fillId="3" borderId="11" xfId="0" applyFont="1" applyFill="1" applyBorder="1" applyAlignment="1">
      <alignment horizontal="left" vertical="center"/>
    </xf>
    <xf numFmtId="0" fontId="30" fillId="4" borderId="6" xfId="0" applyFont="1" applyFill="1" applyBorder="1" applyAlignment="1">
      <alignment horizontal="right" vertical="center"/>
    </xf>
    <xf numFmtId="0" fontId="5" fillId="3" borderId="3" xfId="0" applyFont="1" applyFill="1" applyBorder="1" applyAlignment="1">
      <alignment horizontal="left"/>
    </xf>
    <xf numFmtId="0" fontId="5" fillId="3" borderId="16" xfId="0" applyFont="1" applyFill="1" applyBorder="1" applyAlignment="1">
      <alignment horizontal="left"/>
    </xf>
    <xf numFmtId="0" fontId="30" fillId="4" borderId="6" xfId="0" applyFont="1" applyFill="1" applyBorder="1" applyAlignment="1">
      <alignment horizontal="center" vertical="center"/>
    </xf>
    <xf numFmtId="0" fontId="0" fillId="4" borderId="6" xfId="0" applyFill="1" applyBorder="1" applyAlignment="1">
      <alignment horizontal="center"/>
    </xf>
    <xf numFmtId="0" fontId="16" fillId="0" borderId="0" xfId="0" applyFont="1" applyAlignment="1">
      <alignment horizontal="left"/>
    </xf>
    <xf numFmtId="0" fontId="16" fillId="0" borderId="11" xfId="0" applyFont="1" applyBorder="1" applyAlignment="1">
      <alignment horizontal="left"/>
    </xf>
    <xf numFmtId="0" fontId="25" fillId="6" borderId="7" xfId="0" applyFont="1" applyFill="1" applyBorder="1" applyAlignment="1">
      <alignment horizontal="center" vertical="center"/>
    </xf>
    <xf numFmtId="0" fontId="26" fillId="6" borderId="8"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0" xfId="0" applyFont="1" applyFill="1" applyAlignment="1">
      <alignment horizontal="center" vertical="center"/>
    </xf>
    <xf numFmtId="0" fontId="26" fillId="6" borderId="11" xfId="0" applyFont="1" applyFill="1" applyBorder="1" applyAlignment="1">
      <alignment horizontal="center" vertical="center"/>
    </xf>
    <xf numFmtId="0" fontId="26" fillId="6" borderId="12" xfId="0" applyFont="1" applyFill="1" applyBorder="1" applyAlignment="1">
      <alignment horizontal="center" vertical="center"/>
    </xf>
    <xf numFmtId="0" fontId="26" fillId="6" borderId="13" xfId="0" applyFont="1" applyFill="1" applyBorder="1" applyAlignment="1">
      <alignment horizontal="center" vertical="center"/>
    </xf>
    <xf numFmtId="0" fontId="26" fillId="6" borderId="14" xfId="0" applyFont="1" applyFill="1" applyBorder="1" applyAlignment="1">
      <alignment horizontal="center" vertical="center"/>
    </xf>
    <xf numFmtId="0" fontId="24" fillId="6" borderId="0" xfId="0" applyFont="1" applyFill="1" applyAlignment="1">
      <alignment horizontal="center" vertical="center"/>
    </xf>
    <xf numFmtId="0" fontId="22" fillId="6" borderId="0" xfId="0" applyFont="1" applyFill="1" applyAlignment="1">
      <alignment horizontal="center" vertical="center"/>
    </xf>
    <xf numFmtId="0" fontId="27" fillId="7" borderId="0" xfId="0" applyFont="1" applyFill="1" applyAlignment="1">
      <alignment horizontal="left" vertical="center"/>
    </xf>
    <xf numFmtId="0" fontId="27" fillId="7" borderId="11" xfId="0" applyFont="1" applyFill="1" applyBorder="1" applyAlignment="1">
      <alignment horizontal="left" vertical="center"/>
    </xf>
    <xf numFmtId="0" fontId="23" fillId="6" borderId="0" xfId="0" applyFont="1" applyFill="1" applyAlignment="1">
      <alignment horizontal="left" vertical="center"/>
    </xf>
    <xf numFmtId="0" fontId="23" fillId="6" borderId="11" xfId="0" applyFont="1" applyFill="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xf>
    <xf numFmtId="0" fontId="29" fillId="6" borderId="2" xfId="0" applyFont="1" applyFill="1" applyBorder="1" applyAlignment="1">
      <alignment horizontal="left" vertical="center"/>
    </xf>
    <xf numFmtId="0" fontId="29" fillId="6" borderId="3" xfId="0" applyFont="1" applyFill="1" applyBorder="1" applyAlignment="1">
      <alignment horizontal="left" vertical="center"/>
    </xf>
    <xf numFmtId="0" fontId="29" fillId="6" borderId="16" xfId="0" applyFont="1" applyFill="1" applyBorder="1" applyAlignment="1">
      <alignment horizontal="left" vertical="center"/>
    </xf>
    <xf numFmtId="0" fontId="29" fillId="6" borderId="4" xfId="0" applyFont="1" applyFill="1" applyBorder="1" applyAlignment="1">
      <alignment horizontal="left" vertical="center"/>
    </xf>
    <xf numFmtId="0" fontId="29" fillId="6" borderId="0" xfId="0" applyFont="1" applyFill="1" applyAlignment="1">
      <alignment horizontal="left" vertical="center"/>
    </xf>
    <xf numFmtId="0" fontId="29" fillId="6" borderId="11" xfId="0" applyFont="1" applyFill="1" applyBorder="1" applyAlignment="1">
      <alignment horizontal="left" vertical="center"/>
    </xf>
    <xf numFmtId="0" fontId="10" fillId="0" borderId="0" xfId="0" applyFont="1" applyAlignment="1">
      <alignment horizontal="left" vertical="center"/>
    </xf>
    <xf numFmtId="165" fontId="10" fillId="0" borderId="11" xfId="0" applyNumberFormat="1" applyFont="1" applyBorder="1" applyAlignment="1">
      <alignment horizontal="center" vertical="center"/>
    </xf>
    <xf numFmtId="0" fontId="29" fillId="6" borderId="5" xfId="0" applyFont="1" applyFill="1" applyBorder="1" applyAlignment="1">
      <alignment horizontal="left" vertical="center"/>
    </xf>
    <xf numFmtId="0" fontId="29" fillId="6" borderId="6" xfId="0" applyFont="1" applyFill="1" applyBorder="1" applyAlignment="1">
      <alignment horizontal="left" vertical="center"/>
    </xf>
    <xf numFmtId="0" fontId="29" fillId="6" borderId="17" xfId="0" applyFont="1" applyFill="1" applyBorder="1" applyAlignment="1">
      <alignment horizontal="left" vertical="center"/>
    </xf>
    <xf numFmtId="0" fontId="5" fillId="3" borderId="3" xfId="0" applyFont="1" applyFill="1" applyBorder="1" applyAlignment="1">
      <alignment horizontal="left" vertical="center"/>
    </xf>
    <xf numFmtId="0" fontId="5" fillId="3" borderId="16" xfId="0" applyFont="1" applyFill="1" applyBorder="1" applyAlignment="1">
      <alignment horizontal="left" vertical="center"/>
    </xf>
    <xf numFmtId="0" fontId="5" fillId="3" borderId="0" xfId="0" applyFont="1" applyFill="1" applyAlignment="1">
      <alignment horizontal="left" vertical="center"/>
    </xf>
    <xf numFmtId="0" fontId="16" fillId="0" borderId="6" xfId="0" applyFont="1" applyBorder="1" applyAlignment="1">
      <alignment horizontal="left"/>
    </xf>
    <xf numFmtId="0" fontId="16" fillId="0" borderId="17" xfId="0" applyFont="1" applyBorder="1" applyAlignment="1">
      <alignment horizontal="left"/>
    </xf>
    <xf numFmtId="0" fontId="28" fillId="6" borderId="5" xfId="0" applyFont="1" applyFill="1" applyBorder="1" applyAlignment="1">
      <alignment horizontal="left" vertical="center"/>
    </xf>
    <xf numFmtId="0" fontId="28" fillId="6" borderId="6" xfId="0" applyFont="1" applyFill="1" applyBorder="1" applyAlignment="1">
      <alignment horizontal="left" vertical="center"/>
    </xf>
    <xf numFmtId="0" fontId="28" fillId="6" borderId="17" xfId="0" applyFont="1" applyFill="1" applyBorder="1" applyAlignment="1">
      <alignment horizontal="left" vertical="center"/>
    </xf>
  </cellXfs>
  <cellStyles count="2">
    <cellStyle name="60% - Accent2" xfId="1" builtinId="36"/>
    <cellStyle name="Normal" xfId="0" builtinId="0"/>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312230</xdr:colOff>
      <xdr:row>24</xdr:row>
      <xdr:rowOff>27719</xdr:rowOff>
    </xdr:from>
    <xdr:to>
      <xdr:col>2</xdr:col>
      <xdr:colOff>1064525</xdr:colOff>
      <xdr:row>28</xdr:row>
      <xdr:rowOff>129281</xdr:rowOff>
    </xdr:to>
    <xdr:pic>
      <xdr:nvPicPr>
        <xdr:cNvPr id="17" name="Picture 16">
          <a:extLst>
            <a:ext uri="{FF2B5EF4-FFF2-40B4-BE49-F238E27FC236}">
              <a16:creationId xmlns:a16="http://schemas.microsoft.com/office/drawing/2014/main" id="{DDC5E682-785E-C0D0-59E2-94FED95C3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8730" y="5133119"/>
          <a:ext cx="2549923" cy="1168362"/>
        </a:xfrm>
        <a:prstGeom prst="rect">
          <a:avLst/>
        </a:prstGeom>
      </xdr:spPr>
    </xdr:pic>
    <xdr:clientData/>
  </xdr:twoCellAnchor>
  <xdr:twoCellAnchor editAs="oneCell">
    <xdr:from>
      <xdr:col>6</xdr:col>
      <xdr:colOff>714359</xdr:colOff>
      <xdr:row>11</xdr:row>
      <xdr:rowOff>2121</xdr:rowOff>
    </xdr:from>
    <xdr:to>
      <xdr:col>6</xdr:col>
      <xdr:colOff>3252941</xdr:colOff>
      <xdr:row>17</xdr:row>
      <xdr:rowOff>52427</xdr:rowOff>
    </xdr:to>
    <xdr:pic>
      <xdr:nvPicPr>
        <xdr:cNvPr id="19" name="Picture 18">
          <a:extLst>
            <a:ext uri="{FF2B5EF4-FFF2-40B4-BE49-F238E27FC236}">
              <a16:creationId xmlns:a16="http://schemas.microsoft.com/office/drawing/2014/main" id="{D9650BF8-AEEC-3FC3-D31E-76BD549F63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58609" y="2097621"/>
          <a:ext cx="2538582" cy="1193306"/>
        </a:xfrm>
        <a:prstGeom prst="rect">
          <a:avLst/>
        </a:prstGeom>
      </xdr:spPr>
    </xdr:pic>
    <xdr:clientData/>
  </xdr:twoCellAnchor>
  <xdr:twoCellAnchor editAs="oneCell">
    <xdr:from>
      <xdr:col>9</xdr:col>
      <xdr:colOff>166299</xdr:colOff>
      <xdr:row>10</xdr:row>
      <xdr:rowOff>155438</xdr:rowOff>
    </xdr:from>
    <xdr:to>
      <xdr:col>9</xdr:col>
      <xdr:colOff>2768421</xdr:colOff>
      <xdr:row>16</xdr:row>
      <xdr:rowOff>149159</xdr:rowOff>
    </xdr:to>
    <xdr:pic>
      <xdr:nvPicPr>
        <xdr:cNvPr id="21" name="Picture 20">
          <a:extLst>
            <a:ext uri="{FF2B5EF4-FFF2-40B4-BE49-F238E27FC236}">
              <a16:creationId xmlns:a16="http://schemas.microsoft.com/office/drawing/2014/main" id="{406FE3CF-3BF1-1426-F9B4-A10F28EBA7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054499" y="2060438"/>
          <a:ext cx="2602122" cy="11367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E2F3-B5BF-FA48-A1CB-76F9C5D9E999}">
  <sheetPr codeName="Sheet1"/>
  <dimension ref="A2:K121"/>
  <sheetViews>
    <sheetView tabSelected="1" topLeftCell="A42" zoomScale="25" zoomScaleNormal="25" workbookViewId="0">
      <selection activeCell="R73" sqref="R73"/>
    </sheetView>
  </sheetViews>
  <sheetFormatPr defaultColWidth="11" defaultRowHeight="15.6"/>
  <cols>
    <col min="1" max="1" width="32.59765625" bestFit="1" customWidth="1"/>
    <col min="2" max="2" width="23.69921875" customWidth="1"/>
    <col min="3" max="3" width="64.8984375" bestFit="1" customWidth="1"/>
    <col min="4" max="4" width="5.69921875" customWidth="1"/>
    <col min="5" max="5" width="13.8984375" bestFit="1" customWidth="1"/>
    <col min="6" max="6" width="12.59765625" customWidth="1"/>
    <col min="7" max="7" width="87.09765625" bestFit="1" customWidth="1"/>
    <col min="8" max="8" width="13.8984375" customWidth="1"/>
    <col min="9" max="9" width="15.8984375" bestFit="1" customWidth="1"/>
    <col min="10" max="10" width="77.09765625" customWidth="1"/>
    <col min="11" max="14" width="5.69921875" customWidth="1"/>
    <col min="15" max="15" width="10.69921875" bestFit="1" customWidth="1"/>
    <col min="16" max="16" width="9.3984375" bestFit="1" customWidth="1"/>
    <col min="17" max="17" width="7.3984375" bestFit="1" customWidth="1"/>
    <col min="18" max="18" width="42.8984375" bestFit="1" customWidth="1"/>
  </cols>
  <sheetData>
    <row r="2" spans="1:10">
      <c r="A2" s="39" t="s">
        <v>41</v>
      </c>
      <c r="B2" s="40"/>
      <c r="C2" s="40"/>
      <c r="D2" s="40"/>
      <c r="E2" s="40"/>
      <c r="F2" s="40"/>
      <c r="G2" s="40"/>
      <c r="H2" s="40"/>
      <c r="I2" s="40"/>
      <c r="J2" s="41"/>
    </row>
    <row r="3" spans="1:10">
      <c r="A3" s="42"/>
      <c r="B3" s="43"/>
      <c r="C3" s="43"/>
      <c r="D3" s="43"/>
      <c r="E3" s="43"/>
      <c r="F3" s="43"/>
      <c r="G3" s="43"/>
      <c r="H3" s="43"/>
      <c r="I3" s="43"/>
      <c r="J3" s="44"/>
    </row>
    <row r="4" spans="1:10">
      <c r="A4" s="42"/>
      <c r="B4" s="43"/>
      <c r="C4" s="43"/>
      <c r="D4" s="43"/>
      <c r="E4" s="43"/>
      <c r="F4" s="43"/>
      <c r="G4" s="43"/>
      <c r="H4" s="43"/>
      <c r="I4" s="43"/>
      <c r="J4" s="44"/>
    </row>
    <row r="5" spans="1:10">
      <c r="A5" s="42"/>
      <c r="B5" s="43"/>
      <c r="C5" s="43"/>
      <c r="D5" s="43"/>
      <c r="E5" s="43"/>
      <c r="F5" s="43"/>
      <c r="G5" s="43"/>
      <c r="H5" s="43"/>
      <c r="I5" s="43"/>
      <c r="J5" s="44"/>
    </row>
    <row r="6" spans="1:10">
      <c r="A6" s="42"/>
      <c r="B6" s="43"/>
      <c r="C6" s="43"/>
      <c r="D6" s="43"/>
      <c r="E6" s="43"/>
      <c r="F6" s="43"/>
      <c r="G6" s="43"/>
      <c r="H6" s="43"/>
      <c r="I6" s="43"/>
      <c r="J6" s="44"/>
    </row>
    <row r="7" spans="1:10">
      <c r="A7" s="42"/>
      <c r="B7" s="43"/>
      <c r="C7" s="43"/>
      <c r="D7" s="43"/>
      <c r="E7" s="43"/>
      <c r="F7" s="43"/>
      <c r="G7" s="43"/>
      <c r="H7" s="43"/>
      <c r="I7" s="43"/>
      <c r="J7" s="44"/>
    </row>
    <row r="8" spans="1:10">
      <c r="A8" s="42"/>
      <c r="B8" s="43"/>
      <c r="C8" s="43"/>
      <c r="D8" s="43"/>
      <c r="E8" s="43"/>
      <c r="F8" s="43"/>
      <c r="G8" s="43"/>
      <c r="H8" s="43"/>
      <c r="I8" s="43"/>
      <c r="J8" s="44"/>
    </row>
    <row r="9" spans="1:10">
      <c r="A9" s="42"/>
      <c r="B9" s="43"/>
      <c r="C9" s="43"/>
      <c r="D9" s="43"/>
      <c r="E9" s="43"/>
      <c r="F9" s="43"/>
      <c r="G9" s="43"/>
      <c r="H9" s="43"/>
      <c r="I9" s="43"/>
      <c r="J9" s="44"/>
    </row>
    <row r="10" spans="1:10">
      <c r="A10" s="42"/>
      <c r="B10" s="43"/>
      <c r="C10" s="43"/>
      <c r="D10" s="43"/>
      <c r="E10" s="43"/>
      <c r="F10" s="43"/>
      <c r="G10" s="43"/>
      <c r="H10" s="43"/>
      <c r="I10" s="43"/>
      <c r="J10" s="44"/>
    </row>
    <row r="11" spans="1:10">
      <c r="A11" s="45"/>
      <c r="B11" s="46"/>
      <c r="C11" s="46"/>
      <c r="D11" s="46"/>
      <c r="E11" s="46"/>
      <c r="F11" s="46"/>
      <c r="G11" s="46"/>
      <c r="H11" s="46"/>
      <c r="I11" s="46"/>
      <c r="J11" s="47"/>
    </row>
    <row r="14" spans="1:10">
      <c r="A14" s="48" t="s">
        <v>42</v>
      </c>
      <c r="B14" s="49"/>
      <c r="C14" s="49"/>
    </row>
    <row r="15" spans="1:10">
      <c r="A15" s="49"/>
      <c r="B15" s="49"/>
      <c r="C15" s="49"/>
    </row>
    <row r="16" spans="1:10">
      <c r="A16" s="49"/>
      <c r="B16" s="49"/>
      <c r="C16" s="49"/>
    </row>
    <row r="17" spans="1:10">
      <c r="A17" s="49"/>
      <c r="B17" s="49"/>
      <c r="C17" s="49"/>
    </row>
    <row r="18" spans="1:10" ht="21">
      <c r="A18" s="49"/>
      <c r="B18" s="49"/>
      <c r="C18" s="49"/>
      <c r="E18" s="4" t="s">
        <v>0</v>
      </c>
      <c r="F18" s="5">
        <v>4</v>
      </c>
      <c r="G18" s="6" t="s">
        <v>11</v>
      </c>
      <c r="H18" s="4" t="s">
        <v>0</v>
      </c>
      <c r="I18" s="5">
        <v>5</v>
      </c>
      <c r="J18" s="6" t="s">
        <v>71</v>
      </c>
    </row>
    <row r="19" spans="1:10" ht="21">
      <c r="A19" s="49"/>
      <c r="B19" s="49"/>
      <c r="C19" s="49"/>
      <c r="E19" s="4" t="s">
        <v>1</v>
      </c>
      <c r="F19" s="18"/>
      <c r="G19" s="6" t="s">
        <v>12</v>
      </c>
      <c r="H19" s="4" t="s">
        <v>1</v>
      </c>
      <c r="I19" s="18"/>
      <c r="J19" s="6" t="s">
        <v>16</v>
      </c>
    </row>
    <row r="20" spans="1:10" ht="21">
      <c r="A20" s="49"/>
      <c r="B20" s="49"/>
      <c r="C20" s="49"/>
      <c r="E20" s="4" t="s">
        <v>2</v>
      </c>
      <c r="F20" s="7">
        <f>SUM(F19*F18)</f>
        <v>0</v>
      </c>
      <c r="G20" s="24" t="s">
        <v>13</v>
      </c>
      <c r="H20" s="4" t="s">
        <v>2</v>
      </c>
      <c r="I20" s="7">
        <f>SUM(I19*I18)</f>
        <v>0</v>
      </c>
      <c r="J20" s="9"/>
    </row>
    <row r="21" spans="1:10" ht="21">
      <c r="A21" s="49"/>
      <c r="B21" s="49"/>
      <c r="C21" s="49"/>
      <c r="E21" s="8"/>
      <c r="F21" s="4"/>
      <c r="G21" s="8"/>
      <c r="H21" s="8"/>
      <c r="I21" s="4"/>
      <c r="J21" s="8"/>
    </row>
    <row r="22" spans="1:10" ht="21">
      <c r="A22" s="49"/>
      <c r="B22" s="49"/>
      <c r="C22" s="49"/>
      <c r="E22" s="4" t="s">
        <v>0</v>
      </c>
      <c r="F22" s="5">
        <v>4</v>
      </c>
      <c r="G22" s="6" t="s">
        <v>57</v>
      </c>
      <c r="H22" s="4" t="s">
        <v>0</v>
      </c>
      <c r="I22" s="5">
        <v>5</v>
      </c>
      <c r="J22" s="6" t="s">
        <v>72</v>
      </c>
    </row>
    <row r="23" spans="1:10" ht="21">
      <c r="A23" s="49"/>
      <c r="B23" s="49"/>
      <c r="C23" s="49"/>
      <c r="E23" s="4" t="s">
        <v>1</v>
      </c>
      <c r="F23" s="18"/>
      <c r="G23" s="6" t="s">
        <v>58</v>
      </c>
      <c r="H23" s="4" t="s">
        <v>1</v>
      </c>
      <c r="I23" s="18"/>
      <c r="J23" s="6" t="s">
        <v>73</v>
      </c>
    </row>
    <row r="24" spans="1:10" ht="21">
      <c r="E24" s="4" t="s">
        <v>2</v>
      </c>
      <c r="F24" s="7">
        <f>SUM(F23*F22)</f>
        <v>0</v>
      </c>
      <c r="G24" s="8"/>
      <c r="H24" s="4" t="s">
        <v>2</v>
      </c>
      <c r="I24" s="7">
        <f>SUM(I23*I22)</f>
        <v>0</v>
      </c>
      <c r="J24" s="9"/>
    </row>
    <row r="25" spans="1:10" ht="21">
      <c r="E25" s="8"/>
      <c r="F25" s="4"/>
      <c r="G25" s="8"/>
      <c r="H25" s="8"/>
      <c r="I25" s="4"/>
      <c r="J25" s="8"/>
    </row>
    <row r="26" spans="1:10" ht="21">
      <c r="D26" s="1"/>
      <c r="E26" s="4" t="s">
        <v>0</v>
      </c>
      <c r="F26" s="5">
        <v>4</v>
      </c>
      <c r="G26" s="6" t="s">
        <v>59</v>
      </c>
      <c r="H26" s="4" t="s">
        <v>0</v>
      </c>
      <c r="I26" s="5">
        <v>5</v>
      </c>
      <c r="J26" s="6" t="s">
        <v>74</v>
      </c>
    </row>
    <row r="27" spans="1:10" ht="21">
      <c r="E27" s="4" t="s">
        <v>1</v>
      </c>
      <c r="F27" s="18"/>
      <c r="G27" s="6" t="s">
        <v>60</v>
      </c>
      <c r="H27" s="4" t="s">
        <v>1</v>
      </c>
      <c r="I27" s="18"/>
      <c r="J27" s="6" t="s">
        <v>75</v>
      </c>
    </row>
    <row r="28" spans="1:10" ht="21">
      <c r="E28" s="4" t="s">
        <v>2</v>
      </c>
      <c r="F28" s="7">
        <f>SUM(F27*F26)</f>
        <v>0</v>
      </c>
      <c r="G28" s="24"/>
      <c r="H28" s="4" t="s">
        <v>2</v>
      </c>
      <c r="I28" s="7">
        <f>SUM(I27*I26)</f>
        <v>0</v>
      </c>
      <c r="J28" s="8"/>
    </row>
    <row r="29" spans="1:10" ht="21">
      <c r="E29" s="8"/>
      <c r="F29" s="4"/>
      <c r="G29" s="8"/>
      <c r="H29" s="8"/>
      <c r="I29" s="4"/>
      <c r="J29" s="8"/>
    </row>
    <row r="30" spans="1:10" ht="21">
      <c r="A30" s="4" t="s">
        <v>0</v>
      </c>
      <c r="B30" s="5">
        <v>3</v>
      </c>
      <c r="C30" s="6" t="s">
        <v>44</v>
      </c>
      <c r="E30" s="4" t="s">
        <v>0</v>
      </c>
      <c r="F30" s="5">
        <v>4</v>
      </c>
      <c r="G30" s="6" t="s">
        <v>61</v>
      </c>
      <c r="H30" s="4" t="s">
        <v>0</v>
      </c>
      <c r="I30" s="5">
        <v>5</v>
      </c>
      <c r="J30" s="6" t="s">
        <v>76</v>
      </c>
    </row>
    <row r="31" spans="1:10" ht="21">
      <c r="A31" s="4" t="s">
        <v>1</v>
      </c>
      <c r="B31" s="18"/>
      <c r="C31" s="6" t="s">
        <v>45</v>
      </c>
      <c r="E31" s="4" t="s">
        <v>1</v>
      </c>
      <c r="F31" s="18"/>
      <c r="G31" s="6"/>
      <c r="H31" s="4" t="s">
        <v>1</v>
      </c>
      <c r="I31" s="18"/>
      <c r="J31" s="6" t="s">
        <v>77</v>
      </c>
    </row>
    <row r="32" spans="1:10" ht="21">
      <c r="A32" s="4" t="s">
        <v>2</v>
      </c>
      <c r="B32" s="7">
        <f>SUM(B31*B30)</f>
        <v>0</v>
      </c>
      <c r="C32" s="24" t="s">
        <v>13</v>
      </c>
      <c r="E32" s="4" t="s">
        <v>2</v>
      </c>
      <c r="F32" s="7">
        <f>SUM(F31*F30)</f>
        <v>0</v>
      </c>
      <c r="G32" s="8"/>
      <c r="H32" s="4" t="s">
        <v>2</v>
      </c>
      <c r="I32" s="7">
        <f>SUM(I31*I30)</f>
        <v>0</v>
      </c>
      <c r="J32" s="8"/>
    </row>
    <row r="33" spans="1:11" ht="21">
      <c r="A33" s="8"/>
      <c r="B33" s="4"/>
      <c r="C33" s="8"/>
      <c r="E33" s="8"/>
      <c r="F33" s="4"/>
      <c r="G33" s="8"/>
      <c r="H33" s="8"/>
      <c r="I33" s="4"/>
      <c r="J33" s="8"/>
    </row>
    <row r="34" spans="1:11" ht="21">
      <c r="A34" s="4" t="s">
        <v>0</v>
      </c>
      <c r="B34" s="5">
        <v>3</v>
      </c>
      <c r="C34" s="6" t="s">
        <v>46</v>
      </c>
      <c r="E34" s="4" t="s">
        <v>0</v>
      </c>
      <c r="F34" s="5">
        <v>4</v>
      </c>
      <c r="G34" s="6" t="s">
        <v>62</v>
      </c>
      <c r="H34" s="4" t="s">
        <v>0</v>
      </c>
      <c r="I34" s="5">
        <v>5</v>
      </c>
      <c r="J34" s="6" t="s">
        <v>79</v>
      </c>
    </row>
    <row r="35" spans="1:11" ht="21">
      <c r="A35" s="4" t="s">
        <v>1</v>
      </c>
      <c r="B35" s="18"/>
      <c r="C35" s="6" t="s">
        <v>47</v>
      </c>
      <c r="E35" s="4" t="s">
        <v>1</v>
      </c>
      <c r="F35" s="18"/>
      <c r="G35" s="24" t="s">
        <v>49</v>
      </c>
      <c r="H35" s="4" t="s">
        <v>1</v>
      </c>
      <c r="I35" s="18"/>
      <c r="J35" s="6" t="s">
        <v>78</v>
      </c>
    </row>
    <row r="36" spans="1:11" ht="21">
      <c r="A36" s="4" t="s">
        <v>2</v>
      </c>
      <c r="B36" s="7">
        <f>SUM(B35*B34)</f>
        <v>0</v>
      </c>
      <c r="C36" s="8"/>
      <c r="E36" s="4" t="s">
        <v>2</v>
      </c>
      <c r="F36" s="7">
        <f>SUM(F35*F34)</f>
        <v>0</v>
      </c>
      <c r="G36" s="8"/>
      <c r="H36" s="4" t="s">
        <v>2</v>
      </c>
      <c r="I36" s="7">
        <f>SUM(I35*I34)</f>
        <v>0</v>
      </c>
      <c r="J36" s="8"/>
    </row>
    <row r="37" spans="1:11" ht="21">
      <c r="A37" s="8"/>
      <c r="B37" s="4"/>
      <c r="C37" s="8"/>
      <c r="E37" s="8"/>
      <c r="F37" s="4"/>
      <c r="G37" s="8"/>
      <c r="H37" s="8"/>
      <c r="I37" s="4"/>
      <c r="J37" s="8"/>
    </row>
    <row r="38" spans="1:11" ht="21">
      <c r="A38" s="4" t="s">
        <v>0</v>
      </c>
      <c r="B38" s="5">
        <v>3</v>
      </c>
      <c r="C38" s="6" t="s">
        <v>48</v>
      </c>
      <c r="E38" s="4" t="s">
        <v>0</v>
      </c>
      <c r="F38" s="5">
        <v>4</v>
      </c>
      <c r="G38" s="6" t="s">
        <v>63</v>
      </c>
      <c r="H38" s="4" t="s">
        <v>0</v>
      </c>
      <c r="I38" s="5">
        <v>5</v>
      </c>
      <c r="J38" s="6" t="s">
        <v>80</v>
      </c>
    </row>
    <row r="39" spans="1:11" ht="21">
      <c r="A39" s="4" t="s">
        <v>1</v>
      </c>
      <c r="B39" s="18"/>
      <c r="C39" s="24" t="s">
        <v>49</v>
      </c>
      <c r="E39" s="4" t="s">
        <v>1</v>
      </c>
      <c r="F39" s="18"/>
      <c r="G39" s="24" t="s">
        <v>49</v>
      </c>
      <c r="H39" s="4" t="s">
        <v>1</v>
      </c>
      <c r="I39" s="18"/>
      <c r="J39" s="6" t="s">
        <v>10</v>
      </c>
    </row>
    <row r="40" spans="1:11" ht="21">
      <c r="A40" s="4" t="s">
        <v>2</v>
      </c>
      <c r="B40" s="7">
        <f>SUM(B39*B38)</f>
        <v>0</v>
      </c>
      <c r="C40" s="9"/>
      <c r="E40" s="4" t="s">
        <v>2</v>
      </c>
      <c r="F40" s="7">
        <f>SUM(F39*F38)</f>
        <v>0</v>
      </c>
      <c r="G40" s="8"/>
      <c r="H40" s="4" t="s">
        <v>2</v>
      </c>
      <c r="I40" s="7">
        <f>SUM(I39*I38)</f>
        <v>0</v>
      </c>
      <c r="J40" s="8"/>
    </row>
    <row r="41" spans="1:11" ht="21">
      <c r="A41" s="8"/>
      <c r="B41" s="4"/>
      <c r="C41" s="8"/>
      <c r="E41" s="8"/>
      <c r="F41" s="4"/>
      <c r="G41" s="8"/>
      <c r="H41" s="8"/>
      <c r="I41" s="4"/>
      <c r="J41" s="8"/>
    </row>
    <row r="42" spans="1:11" ht="21">
      <c r="A42" s="4" t="s">
        <v>0</v>
      </c>
      <c r="B42" s="5">
        <v>3</v>
      </c>
      <c r="C42" s="6" t="s">
        <v>50</v>
      </c>
      <c r="E42" s="4" t="s">
        <v>0</v>
      </c>
      <c r="F42" s="5">
        <v>4</v>
      </c>
      <c r="G42" s="6" t="s">
        <v>64</v>
      </c>
      <c r="H42" s="4" t="s">
        <v>0</v>
      </c>
      <c r="I42" s="5">
        <v>5</v>
      </c>
      <c r="J42" s="6" t="s">
        <v>81</v>
      </c>
    </row>
    <row r="43" spans="1:11" ht="21">
      <c r="A43" s="4" t="s">
        <v>1</v>
      </c>
      <c r="B43" s="18"/>
      <c r="C43" s="6" t="s">
        <v>51</v>
      </c>
      <c r="E43" s="4" t="s">
        <v>1</v>
      </c>
      <c r="F43" s="18"/>
      <c r="G43" s="24" t="s">
        <v>49</v>
      </c>
      <c r="H43" s="4" t="s">
        <v>1</v>
      </c>
      <c r="I43" s="18"/>
      <c r="J43" s="6" t="s">
        <v>17</v>
      </c>
    </row>
    <row r="44" spans="1:11" ht="21">
      <c r="A44" s="4" t="s">
        <v>2</v>
      </c>
      <c r="B44" s="7">
        <f>SUM(B43*B42)</f>
        <v>0</v>
      </c>
      <c r="C44" s="8"/>
      <c r="E44" s="4" t="s">
        <v>2</v>
      </c>
      <c r="F44" s="7">
        <f>SUM(F43*F42)</f>
        <v>0</v>
      </c>
      <c r="G44" s="8"/>
      <c r="H44" s="4" t="s">
        <v>2</v>
      </c>
      <c r="I44" s="7">
        <f>SUM(I43*I42)</f>
        <v>0</v>
      </c>
      <c r="J44" s="9"/>
    </row>
    <row r="45" spans="1:11" ht="21">
      <c r="A45" s="8"/>
      <c r="B45" s="4"/>
      <c r="C45" s="8"/>
      <c r="D45" s="2"/>
      <c r="E45" s="8"/>
      <c r="F45" s="8"/>
      <c r="G45" s="8"/>
      <c r="H45" s="8"/>
      <c r="I45" s="8"/>
      <c r="J45" s="8"/>
      <c r="K45" s="2"/>
    </row>
    <row r="46" spans="1:11" ht="21">
      <c r="A46" s="4" t="s">
        <v>0</v>
      </c>
      <c r="B46" s="5">
        <v>3</v>
      </c>
      <c r="C46" s="6" t="s">
        <v>52</v>
      </c>
      <c r="E46" s="4" t="s">
        <v>0</v>
      </c>
      <c r="F46" s="5">
        <v>4</v>
      </c>
      <c r="G46" s="6" t="s">
        <v>65</v>
      </c>
      <c r="H46" s="4" t="s">
        <v>0</v>
      </c>
      <c r="I46" s="5">
        <v>5</v>
      </c>
      <c r="J46" s="6" t="s">
        <v>83</v>
      </c>
      <c r="K46" s="1"/>
    </row>
    <row r="47" spans="1:11" ht="21">
      <c r="A47" s="4" t="s">
        <v>1</v>
      </c>
      <c r="B47" s="18"/>
      <c r="C47" s="6"/>
      <c r="E47" s="4" t="s">
        <v>1</v>
      </c>
      <c r="F47" s="18"/>
      <c r="G47" s="30" t="s">
        <v>66</v>
      </c>
      <c r="H47" s="4" t="s">
        <v>1</v>
      </c>
      <c r="I47" s="18"/>
      <c r="J47" s="6" t="s">
        <v>84</v>
      </c>
      <c r="K47" s="2"/>
    </row>
    <row r="48" spans="1:11" ht="21">
      <c r="A48" s="4" t="s">
        <v>2</v>
      </c>
      <c r="B48" s="7">
        <f>SUM(B47*B46)</f>
        <v>0</v>
      </c>
      <c r="C48" s="8"/>
      <c r="D48" s="1"/>
      <c r="E48" s="4" t="s">
        <v>2</v>
      </c>
      <c r="F48" s="7">
        <f>SUM(F47*F46)</f>
        <v>0</v>
      </c>
      <c r="G48" s="8"/>
      <c r="H48" s="4" t="s">
        <v>2</v>
      </c>
      <c r="I48" s="7">
        <f>SUM(I47*I46)</f>
        <v>0</v>
      </c>
      <c r="J48" s="8"/>
      <c r="K48" s="1"/>
    </row>
    <row r="49" spans="1:11" ht="21">
      <c r="A49" s="8"/>
      <c r="B49" s="4"/>
      <c r="C49" s="8"/>
      <c r="D49" s="3"/>
      <c r="E49" s="8"/>
      <c r="F49" s="4"/>
      <c r="G49" s="10"/>
      <c r="H49" s="8"/>
      <c r="I49" s="4"/>
      <c r="J49" s="8"/>
      <c r="K49" s="2"/>
    </row>
    <row r="50" spans="1:11" ht="21">
      <c r="A50" s="4" t="s">
        <v>0</v>
      </c>
      <c r="B50" s="5">
        <v>3</v>
      </c>
      <c r="C50" s="29" t="s">
        <v>53</v>
      </c>
      <c r="E50" s="4" t="s">
        <v>0</v>
      </c>
      <c r="F50" s="5">
        <v>4</v>
      </c>
      <c r="G50" s="6" t="s">
        <v>67</v>
      </c>
      <c r="H50" s="4" t="s">
        <v>0</v>
      </c>
      <c r="I50" s="5">
        <v>5</v>
      </c>
      <c r="J50" s="6" t="s">
        <v>85</v>
      </c>
      <c r="K50" s="2"/>
    </row>
    <row r="51" spans="1:11" ht="21">
      <c r="A51" s="4" t="s">
        <v>1</v>
      </c>
      <c r="B51" s="18"/>
      <c r="C51" s="29" t="s">
        <v>54</v>
      </c>
      <c r="E51" s="4" t="s">
        <v>1</v>
      </c>
      <c r="F51" s="18"/>
      <c r="G51" s="6" t="s">
        <v>68</v>
      </c>
      <c r="H51" s="4" t="s">
        <v>1</v>
      </c>
      <c r="I51" s="18"/>
      <c r="J51" s="6" t="s">
        <v>97</v>
      </c>
      <c r="K51" s="1"/>
    </row>
    <row r="52" spans="1:11" ht="21">
      <c r="A52" s="4" t="s">
        <v>2</v>
      </c>
      <c r="B52" s="7">
        <f>SUM(B51*B50)</f>
        <v>0</v>
      </c>
      <c r="C52" s="9"/>
      <c r="E52" s="4" t="s">
        <v>2</v>
      </c>
      <c r="F52" s="7">
        <f>SUM(F51*F50)</f>
        <v>0</v>
      </c>
      <c r="G52" s="8"/>
      <c r="H52" s="4" t="s">
        <v>2</v>
      </c>
      <c r="I52" s="7">
        <f>SUM(I51*I50)</f>
        <v>0</v>
      </c>
      <c r="J52" s="8"/>
      <c r="K52" s="2"/>
    </row>
    <row r="53" spans="1:11" ht="21">
      <c r="A53" s="8"/>
      <c r="B53" s="4"/>
      <c r="C53" s="8"/>
      <c r="E53" s="8"/>
      <c r="F53" s="4"/>
      <c r="G53" s="8"/>
      <c r="H53" s="8"/>
      <c r="I53" s="8"/>
      <c r="J53" s="8"/>
      <c r="K53" s="2"/>
    </row>
    <row r="54" spans="1:11" ht="21">
      <c r="A54" s="4" t="s">
        <v>0</v>
      </c>
      <c r="B54" s="5">
        <v>3</v>
      </c>
      <c r="C54" s="6" t="s">
        <v>55</v>
      </c>
      <c r="E54" s="4" t="s">
        <v>0</v>
      </c>
      <c r="F54" s="5">
        <v>4</v>
      </c>
      <c r="G54" s="6" t="s">
        <v>69</v>
      </c>
      <c r="H54" s="4" t="s">
        <v>0</v>
      </c>
      <c r="I54" s="5">
        <v>5</v>
      </c>
      <c r="J54" s="6" t="s">
        <v>86</v>
      </c>
    </row>
    <row r="55" spans="1:11" ht="21">
      <c r="A55" s="4" t="s">
        <v>1</v>
      </c>
      <c r="B55" s="18"/>
      <c r="C55" s="29" t="s">
        <v>56</v>
      </c>
      <c r="E55" s="4" t="s">
        <v>1</v>
      </c>
      <c r="F55" s="18"/>
      <c r="G55" s="8"/>
      <c r="H55" s="4" t="s">
        <v>1</v>
      </c>
      <c r="I55" s="18"/>
      <c r="J55" s="8" t="s">
        <v>87</v>
      </c>
    </row>
    <row r="56" spans="1:11" ht="21">
      <c r="A56" s="4" t="s">
        <v>2</v>
      </c>
      <c r="B56" s="7">
        <f>SUM(B55*B54)</f>
        <v>0</v>
      </c>
      <c r="C56" s="9"/>
      <c r="E56" s="4" t="s">
        <v>2</v>
      </c>
      <c r="F56" s="7">
        <f>SUM(F55*F54)</f>
        <v>0</v>
      </c>
      <c r="G56" s="8"/>
      <c r="H56" s="4" t="s">
        <v>2</v>
      </c>
      <c r="I56" s="7">
        <f>SUM(I55*I54)</f>
        <v>0</v>
      </c>
      <c r="J56" s="8"/>
    </row>
    <row r="58" spans="1:11" ht="21">
      <c r="A58" s="4" t="s">
        <v>0</v>
      </c>
      <c r="B58" s="5">
        <v>3</v>
      </c>
      <c r="C58" s="6" t="s">
        <v>23</v>
      </c>
      <c r="E58" s="4" t="s">
        <v>0</v>
      </c>
      <c r="F58" s="5">
        <v>4</v>
      </c>
      <c r="G58" s="11" t="s">
        <v>15</v>
      </c>
      <c r="H58" s="4" t="s">
        <v>0</v>
      </c>
      <c r="I58" s="5">
        <v>5</v>
      </c>
      <c r="J58" s="6" t="s">
        <v>88</v>
      </c>
    </row>
    <row r="59" spans="1:11" ht="21">
      <c r="A59" s="4" t="s">
        <v>1</v>
      </c>
      <c r="B59" s="18"/>
      <c r="C59" s="4"/>
      <c r="E59" s="4" t="s">
        <v>1</v>
      </c>
      <c r="F59" s="18"/>
      <c r="G59" s="8" t="s">
        <v>14</v>
      </c>
      <c r="H59" s="4" t="s">
        <v>1</v>
      </c>
      <c r="I59" s="18"/>
      <c r="J59" s="8" t="s">
        <v>96</v>
      </c>
    </row>
    <row r="60" spans="1:11" ht="21">
      <c r="A60" s="4" t="s">
        <v>2</v>
      </c>
      <c r="B60" s="7">
        <f>SUM(B59*B58)</f>
        <v>0</v>
      </c>
      <c r="C60" s="9"/>
      <c r="E60" s="4" t="s">
        <v>2</v>
      </c>
      <c r="F60" s="7">
        <f>SUM(F59*F58)</f>
        <v>0</v>
      </c>
      <c r="G60" s="24" t="s">
        <v>70</v>
      </c>
      <c r="H60" s="4" t="s">
        <v>2</v>
      </c>
      <c r="I60" s="7">
        <f>SUM(I59*I58)</f>
        <v>0</v>
      </c>
      <c r="J60" s="8"/>
    </row>
    <row r="62" spans="1:11" ht="21">
      <c r="H62" s="4" t="s">
        <v>0</v>
      </c>
      <c r="I62" s="5">
        <v>5</v>
      </c>
      <c r="J62" s="6" t="s">
        <v>89</v>
      </c>
    </row>
    <row r="63" spans="1:11" ht="21">
      <c r="H63" s="4" t="s">
        <v>1</v>
      </c>
      <c r="I63" s="18"/>
      <c r="J63" s="8" t="s">
        <v>90</v>
      </c>
    </row>
    <row r="64" spans="1:11" ht="21">
      <c r="H64" s="4" t="s">
        <v>2</v>
      </c>
      <c r="I64" s="7">
        <f>SUM(I63*I62)</f>
        <v>0</v>
      </c>
      <c r="J64" s="8"/>
    </row>
    <row r="66" spans="8:10" ht="21">
      <c r="H66" s="4" t="s">
        <v>0</v>
      </c>
      <c r="I66" s="5">
        <v>5</v>
      </c>
      <c r="J66" s="6" t="s">
        <v>91</v>
      </c>
    </row>
    <row r="67" spans="8:10" ht="21">
      <c r="H67" s="4" t="s">
        <v>1</v>
      </c>
      <c r="I67" s="18"/>
      <c r="J67" s="8" t="s">
        <v>92</v>
      </c>
    </row>
    <row r="68" spans="8:10" ht="21">
      <c r="H68" s="4" t="s">
        <v>2</v>
      </c>
      <c r="I68" s="7">
        <f>SUM(I67*I66)</f>
        <v>0</v>
      </c>
      <c r="J68" s="8"/>
    </row>
    <row r="70" spans="8:10" ht="21">
      <c r="H70" s="4" t="s">
        <v>0</v>
      </c>
      <c r="I70" s="5">
        <v>5</v>
      </c>
      <c r="J70" s="6" t="s">
        <v>24</v>
      </c>
    </row>
    <row r="71" spans="8:10" ht="21">
      <c r="H71" s="4" t="s">
        <v>1</v>
      </c>
      <c r="I71" s="18"/>
      <c r="J71" s="6" t="s">
        <v>82</v>
      </c>
    </row>
    <row r="72" spans="8:10" ht="21">
      <c r="H72" s="4" t="s">
        <v>2</v>
      </c>
      <c r="I72" s="7">
        <f>SUM(I71*I70)</f>
        <v>0</v>
      </c>
      <c r="J72" s="8"/>
    </row>
    <row r="73" spans="8:10" ht="15.6" customHeight="1"/>
    <row r="74" spans="8:10" ht="21">
      <c r="H74" s="4" t="s">
        <v>0</v>
      </c>
      <c r="I74" s="5">
        <v>5</v>
      </c>
      <c r="J74" s="6" t="s">
        <v>93</v>
      </c>
    </row>
    <row r="75" spans="8:10" ht="21">
      <c r="H75" s="4" t="s">
        <v>1</v>
      </c>
      <c r="I75" s="18"/>
      <c r="J75" s="8" t="s">
        <v>98</v>
      </c>
    </row>
    <row r="76" spans="8:10" ht="21">
      <c r="H76" s="4" t="s">
        <v>2</v>
      </c>
      <c r="I76" s="7">
        <f>SUM(I75*I74)</f>
        <v>0</v>
      </c>
      <c r="J76" s="8"/>
    </row>
    <row r="81" spans="1:10" ht="87" customHeight="1">
      <c r="A81" s="54" t="s">
        <v>43</v>
      </c>
      <c r="B81" s="54"/>
      <c r="C81" s="54"/>
      <c r="D81" s="54"/>
      <c r="E81" s="54"/>
      <c r="F81" s="54"/>
      <c r="G81" s="54"/>
      <c r="H81" s="54"/>
      <c r="I81" s="54"/>
      <c r="J81" s="55"/>
    </row>
    <row r="82" spans="1:10" ht="87" customHeight="1">
      <c r="A82" s="54"/>
      <c r="B82" s="54"/>
      <c r="C82" s="54"/>
      <c r="D82" s="54"/>
      <c r="E82" s="54"/>
      <c r="F82" s="54"/>
      <c r="G82" s="54"/>
      <c r="H82" s="54"/>
      <c r="I82" s="54"/>
      <c r="J82" s="55"/>
    </row>
    <row r="83" spans="1:10" ht="60.6">
      <c r="A83" s="52" t="s">
        <v>94</v>
      </c>
      <c r="B83" s="52"/>
      <c r="C83" s="52"/>
      <c r="D83" s="52"/>
      <c r="E83" s="52"/>
      <c r="F83" s="52"/>
      <c r="G83" s="52"/>
      <c r="H83" s="52"/>
      <c r="I83" s="52"/>
      <c r="J83" s="53"/>
    </row>
    <row r="84" spans="1:10" ht="18" customHeight="1">
      <c r="A84" s="50" t="s">
        <v>18</v>
      </c>
      <c r="B84" s="50"/>
      <c r="C84" s="50"/>
      <c r="D84" s="50"/>
      <c r="E84" s="50"/>
      <c r="F84" s="50"/>
      <c r="G84" s="50"/>
      <c r="H84" s="50"/>
      <c r="I84" s="50"/>
      <c r="J84" s="51"/>
    </row>
    <row r="85" spans="1:10" ht="15.75" customHeight="1">
      <c r="A85" s="50"/>
      <c r="B85" s="50"/>
      <c r="C85" s="50"/>
      <c r="D85" s="50"/>
      <c r="E85" s="50"/>
      <c r="F85" s="50"/>
      <c r="G85" s="50"/>
      <c r="H85" s="50"/>
      <c r="I85" s="50"/>
      <c r="J85" s="51"/>
    </row>
    <row r="86" spans="1:10" ht="31.2">
      <c r="A86" s="36"/>
      <c r="B86" s="36"/>
      <c r="C86" s="36"/>
      <c r="D86" s="36"/>
      <c r="E86" s="36"/>
      <c r="F86" s="36"/>
      <c r="G86" s="36"/>
      <c r="H86" s="32"/>
      <c r="I86" s="35" t="s">
        <v>22</v>
      </c>
      <c r="J86" s="20" t="s">
        <v>19</v>
      </c>
    </row>
    <row r="87" spans="1:10">
      <c r="A87" s="56" t="s">
        <v>20</v>
      </c>
      <c r="B87" s="57"/>
      <c r="C87" s="57"/>
      <c r="D87" s="57"/>
      <c r="E87" s="57"/>
      <c r="F87" s="57"/>
      <c r="G87" s="57"/>
      <c r="H87" s="57"/>
      <c r="I87" s="57"/>
      <c r="J87" s="58"/>
    </row>
    <row r="88" spans="1:10" ht="16.8" customHeight="1">
      <c r="A88" s="59"/>
      <c r="B88" s="60"/>
      <c r="C88" s="60"/>
      <c r="D88" s="60"/>
      <c r="E88" s="60"/>
      <c r="F88" s="60"/>
      <c r="G88" s="60"/>
      <c r="H88" s="60"/>
      <c r="I88" s="60"/>
      <c r="J88" s="61"/>
    </row>
    <row r="89" spans="1:10" ht="21">
      <c r="A89" s="62" t="s">
        <v>99</v>
      </c>
      <c r="B89" s="62"/>
      <c r="C89" s="62"/>
      <c r="D89" s="62"/>
      <c r="E89" s="62"/>
      <c r="F89" s="62"/>
      <c r="G89" s="62"/>
      <c r="H89" s="62"/>
      <c r="I89" s="19"/>
      <c r="J89" s="63">
        <f>20*I89</f>
        <v>0</v>
      </c>
    </row>
    <row r="90" spans="1:10" ht="1.8" customHeight="1">
      <c r="A90" s="62"/>
      <c r="B90" s="62"/>
      <c r="C90" s="62"/>
      <c r="D90" s="62"/>
      <c r="E90" s="62"/>
      <c r="F90" s="62"/>
      <c r="G90" s="62"/>
      <c r="H90" s="62"/>
      <c r="I90" s="19"/>
      <c r="J90" s="63"/>
    </row>
    <row r="91" spans="1:10" ht="21">
      <c r="A91" s="62" t="s">
        <v>25</v>
      </c>
      <c r="B91" s="62"/>
      <c r="C91" s="62"/>
      <c r="D91" s="62"/>
      <c r="E91" s="62"/>
      <c r="F91" s="62"/>
      <c r="G91" s="62"/>
      <c r="H91" s="62"/>
      <c r="I91" s="19"/>
      <c r="J91" s="21">
        <f>15*I91</f>
        <v>0</v>
      </c>
    </row>
    <row r="92" spans="1:10">
      <c r="A92" s="59" t="s">
        <v>95</v>
      </c>
      <c r="B92" s="60"/>
      <c r="C92" s="60"/>
      <c r="D92" s="60"/>
      <c r="E92" s="60"/>
      <c r="F92" s="60"/>
      <c r="G92" s="60"/>
      <c r="H92" s="60"/>
      <c r="I92" s="60"/>
      <c r="J92" s="61"/>
    </row>
    <row r="93" spans="1:10" ht="18" customHeight="1">
      <c r="A93" s="64"/>
      <c r="B93" s="65"/>
      <c r="C93" s="65"/>
      <c r="D93" s="65"/>
      <c r="E93" s="65"/>
      <c r="F93" s="65"/>
      <c r="G93" s="65"/>
      <c r="H93" s="65"/>
      <c r="I93" s="65"/>
      <c r="J93" s="66"/>
    </row>
    <row r="94" spans="1:10" ht="21">
      <c r="A94" s="33" t="s">
        <v>26</v>
      </c>
      <c r="B94" s="33"/>
      <c r="C94" s="33"/>
      <c r="D94" s="33"/>
      <c r="E94" s="33"/>
      <c r="F94" s="33"/>
      <c r="G94" s="33"/>
      <c r="H94" s="33"/>
      <c r="I94" s="33"/>
      <c r="J94" s="34"/>
    </row>
    <row r="95" spans="1:10" ht="21">
      <c r="A95" s="37" t="s">
        <v>27</v>
      </c>
      <c r="B95" s="37"/>
      <c r="C95" s="37"/>
      <c r="D95" s="37"/>
      <c r="E95" s="37"/>
      <c r="F95" s="37"/>
      <c r="G95" s="37"/>
      <c r="H95" s="38"/>
      <c r="I95" s="19"/>
      <c r="J95" s="21">
        <f>300*I95</f>
        <v>0</v>
      </c>
    </row>
    <row r="96" spans="1:10" ht="21">
      <c r="A96" s="37" t="s">
        <v>28</v>
      </c>
      <c r="B96" s="37"/>
      <c r="C96" s="37"/>
      <c r="D96" s="37"/>
      <c r="E96" s="37"/>
      <c r="F96" s="37"/>
      <c r="G96" s="37"/>
      <c r="H96" s="38"/>
      <c r="I96" s="19"/>
      <c r="J96" s="21">
        <f>400*I96</f>
        <v>0</v>
      </c>
    </row>
    <row r="97" spans="1:10" ht="21">
      <c r="A97" s="37" t="s">
        <v>29</v>
      </c>
      <c r="B97" s="37"/>
      <c r="C97" s="37"/>
      <c r="D97" s="37"/>
      <c r="E97" s="37"/>
      <c r="F97" s="37"/>
      <c r="G97" s="37"/>
      <c r="H97" s="38"/>
      <c r="I97" s="19"/>
      <c r="J97" s="21">
        <f>500*I97</f>
        <v>0</v>
      </c>
    </row>
    <row r="98" spans="1:10" ht="36.6">
      <c r="A98" s="72" t="s">
        <v>104</v>
      </c>
      <c r="B98" s="73"/>
      <c r="C98" s="73"/>
      <c r="D98" s="73"/>
      <c r="E98" s="73"/>
      <c r="F98" s="73"/>
      <c r="G98" s="73"/>
      <c r="H98" s="73"/>
      <c r="I98" s="73"/>
      <c r="J98" s="74"/>
    </row>
    <row r="99" spans="1:10" ht="15.6" customHeight="1">
      <c r="A99" s="67" t="s">
        <v>100</v>
      </c>
      <c r="B99" s="67"/>
      <c r="C99" s="67"/>
      <c r="D99" s="67"/>
      <c r="E99" s="67"/>
      <c r="F99" s="67"/>
      <c r="G99" s="67"/>
      <c r="H99" s="67"/>
      <c r="I99" s="67"/>
      <c r="J99" s="68"/>
    </row>
    <row r="100" spans="1:10" ht="21">
      <c r="A100" s="37" t="s">
        <v>101</v>
      </c>
      <c r="B100" s="37"/>
      <c r="C100" s="37"/>
      <c r="D100" s="37"/>
      <c r="E100" s="37"/>
      <c r="F100" s="37"/>
      <c r="G100" s="37"/>
      <c r="H100" s="38"/>
      <c r="I100" s="19"/>
      <c r="J100" s="21">
        <f>349*I100</f>
        <v>0</v>
      </c>
    </row>
    <row r="101" spans="1:10" ht="21">
      <c r="A101" s="69" t="s">
        <v>102</v>
      </c>
      <c r="B101" s="69"/>
      <c r="C101" s="69"/>
      <c r="D101" s="69"/>
      <c r="E101" s="69"/>
      <c r="F101" s="69"/>
      <c r="G101" s="69"/>
      <c r="H101" s="69"/>
      <c r="I101" s="22"/>
      <c r="J101" s="31"/>
    </row>
    <row r="102" spans="1:10" ht="21">
      <c r="A102" s="37" t="s">
        <v>30</v>
      </c>
      <c r="B102" s="37"/>
      <c r="C102" s="37"/>
      <c r="D102" s="37"/>
      <c r="E102" s="37"/>
      <c r="F102" s="37"/>
      <c r="G102" s="37"/>
      <c r="H102" s="38"/>
      <c r="I102" s="19"/>
      <c r="J102" s="21">
        <f>499*I102</f>
        <v>0</v>
      </c>
    </row>
    <row r="103" spans="1:10" ht="21">
      <c r="A103" s="69" t="s">
        <v>103</v>
      </c>
      <c r="B103" s="69"/>
      <c r="C103" s="69"/>
      <c r="D103" s="69"/>
      <c r="E103" s="69"/>
      <c r="F103" s="69"/>
      <c r="G103" s="69"/>
      <c r="H103" s="69"/>
      <c r="I103" s="22"/>
      <c r="J103" s="31"/>
    </row>
    <row r="104" spans="1:10" ht="21">
      <c r="A104" s="37" t="s">
        <v>31</v>
      </c>
      <c r="B104" s="37"/>
      <c r="C104" s="37"/>
      <c r="D104" s="37"/>
      <c r="E104" s="37"/>
      <c r="F104" s="37"/>
      <c r="G104" s="37"/>
      <c r="H104" s="38"/>
      <c r="I104" s="19"/>
      <c r="J104" s="21">
        <f>180*I104</f>
        <v>0</v>
      </c>
    </row>
    <row r="105" spans="1:10" ht="21">
      <c r="A105" s="37" t="s">
        <v>32</v>
      </c>
      <c r="B105" s="37"/>
      <c r="C105" s="37"/>
      <c r="D105" s="37"/>
      <c r="E105" s="37"/>
      <c r="F105" s="37"/>
      <c r="G105" s="37"/>
      <c r="H105" s="38"/>
      <c r="I105" s="19"/>
      <c r="J105" s="21">
        <f>350*I105</f>
        <v>0</v>
      </c>
    </row>
    <row r="106" spans="1:10" ht="21">
      <c r="A106" s="69" t="s">
        <v>21</v>
      </c>
      <c r="B106" s="69"/>
      <c r="C106" s="69"/>
      <c r="D106" s="69"/>
      <c r="E106" s="69"/>
      <c r="F106" s="69"/>
      <c r="G106" s="69"/>
      <c r="H106" s="69"/>
      <c r="I106" s="22"/>
      <c r="J106" s="31"/>
    </row>
    <row r="107" spans="1:10" ht="21">
      <c r="A107" s="37" t="s">
        <v>33</v>
      </c>
      <c r="B107" s="37"/>
      <c r="C107" s="37"/>
      <c r="D107" s="37"/>
      <c r="E107" s="37"/>
      <c r="F107" s="37"/>
      <c r="G107" s="37"/>
      <c r="H107" s="38"/>
      <c r="I107" s="19"/>
      <c r="J107" s="21">
        <f>225*I107</f>
        <v>0</v>
      </c>
    </row>
    <row r="108" spans="1:10" ht="21">
      <c r="A108" s="37" t="s">
        <v>34</v>
      </c>
      <c r="B108" s="37"/>
      <c r="C108" s="37"/>
      <c r="D108" s="37"/>
      <c r="E108" s="37"/>
      <c r="F108" s="37"/>
      <c r="G108" s="37"/>
      <c r="H108" s="38"/>
      <c r="I108" s="19"/>
      <c r="J108" s="21">
        <f>400*I108</f>
        <v>0</v>
      </c>
    </row>
    <row r="109" spans="1:10" ht="21">
      <c r="A109" s="69" t="s">
        <v>35</v>
      </c>
      <c r="B109" s="69"/>
      <c r="C109" s="69"/>
      <c r="D109" s="69"/>
      <c r="E109" s="69"/>
      <c r="F109" s="69"/>
      <c r="G109" s="69"/>
      <c r="H109" s="69"/>
      <c r="I109" s="22"/>
      <c r="J109" s="31"/>
    </row>
    <row r="110" spans="1:10" ht="21">
      <c r="A110" s="37" t="s">
        <v>36</v>
      </c>
      <c r="B110" s="37"/>
      <c r="C110" s="37"/>
      <c r="D110" s="37"/>
      <c r="E110" s="37"/>
      <c r="F110" s="37"/>
      <c r="G110" s="37"/>
      <c r="H110" s="38"/>
      <c r="I110" s="19"/>
      <c r="J110" s="21">
        <f>125*I110</f>
        <v>0</v>
      </c>
    </row>
    <row r="111" spans="1:10" ht="21">
      <c r="A111" s="69" t="s">
        <v>37</v>
      </c>
      <c r="B111" s="69"/>
      <c r="C111" s="69"/>
      <c r="D111" s="69"/>
      <c r="E111" s="69"/>
      <c r="F111" s="69"/>
      <c r="G111" s="69"/>
      <c r="H111" s="69"/>
      <c r="I111" s="22"/>
      <c r="J111" s="31"/>
    </row>
    <row r="112" spans="1:10" ht="21">
      <c r="A112" s="37" t="s">
        <v>38</v>
      </c>
      <c r="B112" s="37"/>
      <c r="C112" s="37"/>
      <c r="D112" s="37"/>
      <c r="E112" s="37"/>
      <c r="F112" s="37"/>
      <c r="G112" s="37"/>
      <c r="H112" s="38"/>
      <c r="I112" s="19"/>
      <c r="J112" s="21">
        <f>95*I112</f>
        <v>0</v>
      </c>
    </row>
    <row r="113" spans="1:10" ht="21">
      <c r="A113" s="69" t="s">
        <v>39</v>
      </c>
      <c r="B113" s="69"/>
      <c r="C113" s="69"/>
      <c r="D113" s="69"/>
      <c r="E113" s="69"/>
      <c r="F113" s="69"/>
      <c r="G113" s="69"/>
      <c r="H113" s="69"/>
      <c r="I113" s="22"/>
      <c r="J113" s="31"/>
    </row>
    <row r="114" spans="1:10" ht="21">
      <c r="A114" s="70" t="s">
        <v>40</v>
      </c>
      <c r="B114" s="70"/>
      <c r="C114" s="70"/>
      <c r="D114" s="70"/>
      <c r="E114" s="70"/>
      <c r="F114" s="70"/>
      <c r="G114" s="70"/>
      <c r="H114" s="71"/>
      <c r="I114" s="19"/>
      <c r="J114" s="23">
        <f>349*I114</f>
        <v>0</v>
      </c>
    </row>
    <row r="115" spans="1:10" ht="15.6" customHeight="1"/>
    <row r="116" spans="1:10" ht="29.4" thickBot="1">
      <c r="A116" s="25" t="s">
        <v>3</v>
      </c>
      <c r="B116" s="26" t="s">
        <v>4</v>
      </c>
    </row>
    <row r="117" spans="1:10" ht="28.8">
      <c r="A117" s="12" t="s">
        <v>5</v>
      </c>
      <c r="B117" s="13">
        <f>SUM(J114,J112,J110,J107:J108,J104:J105,J102,J100,J95:J97,J89:J91,I76,I72,I68,I64,I60,I56,I52,I48,I44,I40,I36,I32,I28,I24,I20,F60,F56,F52,F48,F44,F40,F36,F32,F28,F24,F20,B60,B56,B52,B48,B44,B40,B36,B32)</f>
        <v>0</v>
      </c>
    </row>
    <row r="118" spans="1:10" ht="28.8">
      <c r="A118" s="14" t="s">
        <v>6</v>
      </c>
      <c r="B118" s="15">
        <f>B117*0.05</f>
        <v>0</v>
      </c>
    </row>
    <row r="119" spans="1:10" ht="28.8">
      <c r="A119" s="14" t="s">
        <v>7</v>
      </c>
      <c r="B119" s="15">
        <f>(B92+B96)*0.07</f>
        <v>0</v>
      </c>
    </row>
    <row r="120" spans="1:10" ht="29.4" thickBot="1">
      <c r="A120" s="16" t="s">
        <v>8</v>
      </c>
      <c r="B120" s="17">
        <f>B117*0.18</f>
        <v>0</v>
      </c>
    </row>
    <row r="121" spans="1:10" ht="28.8">
      <c r="A121" s="27" t="s">
        <v>9</v>
      </c>
      <c r="B121" s="28">
        <f>SUM(B117:B120)</f>
        <v>0</v>
      </c>
    </row>
  </sheetData>
  <sheetProtection selectLockedCells="1"/>
  <protectedRanges>
    <protectedRange algorithmName="SHA-512" hashValue="OTQ6m6lnO16wbv4c9gFOk33IhCWyG+AmeVuaWnJKmA+Y9yX3JO4B6Vjp5cXa6ShMeTOpWdog1pV3KZ0tFtNRlA==" saltValue="mO+6lLmOL011IAhhjfqDnQ==" spinCount="100000" sqref="B31 B35 B39 B43 B47 B51 B84 B90 B55 F19 F23 F27 F31 F35 F39 F43 I19 I23 I27 I31 I35 I39 I43 F47 F51 F55 I71 I47 I51 I55 I79 I75 B93 I63 I67 B100 B102 B95:B97 B107:B108 B110 B112 B114 B59 F59 I59 B104:B105" name="Range1"/>
  </protectedRanges>
  <mergeCells count="30">
    <mergeCell ref="A112:H112"/>
    <mergeCell ref="A113:H113"/>
    <mergeCell ref="A114:H114"/>
    <mergeCell ref="A100:H100"/>
    <mergeCell ref="A98:J98"/>
    <mergeCell ref="A101:H101"/>
    <mergeCell ref="A103:H103"/>
    <mergeCell ref="A104:H104"/>
    <mergeCell ref="A107:H107"/>
    <mergeCell ref="A109:H109"/>
    <mergeCell ref="A106:H106"/>
    <mergeCell ref="A108:H108"/>
    <mergeCell ref="A99:J99"/>
    <mergeCell ref="A102:H102"/>
    <mergeCell ref="A105:H105"/>
    <mergeCell ref="A110:H110"/>
    <mergeCell ref="A111:H111"/>
    <mergeCell ref="A95:H95"/>
    <mergeCell ref="A96:H96"/>
    <mergeCell ref="A97:H97"/>
    <mergeCell ref="A2:J11"/>
    <mergeCell ref="A14:C23"/>
    <mergeCell ref="A84:J85"/>
    <mergeCell ref="A83:J83"/>
    <mergeCell ref="A81:J82"/>
    <mergeCell ref="A87:J88"/>
    <mergeCell ref="A89:H90"/>
    <mergeCell ref="J89:J90"/>
    <mergeCell ref="A91:H91"/>
    <mergeCell ref="A92:J93"/>
  </mergeCells>
  <phoneticPr fontId="4" type="noConversion"/>
  <conditionalFormatting sqref="B59">
    <cfRule type="cellIs" dxfId="11" priority="9" operator="between">
      <formula>25</formula>
      <formula>9999</formula>
    </cfRule>
  </conditionalFormatting>
  <conditionalFormatting sqref="F19 I19 F23 I23 F27 I27 B31 F31 I31 B35 F35 I35 B39 F39 I39 B43 F43 I43 B47 F47 I47 B51 F51 I51 B55 F55 I55">
    <cfRule type="cellIs" dxfId="10" priority="11" operator="between">
      <formula>25</formula>
      <formula>9999</formula>
    </cfRule>
  </conditionalFormatting>
  <conditionalFormatting sqref="F19">
    <cfRule type="cellIs" dxfId="9" priority="14" operator="between">
      <formula>25</formula>
      <formula>100</formula>
    </cfRule>
  </conditionalFormatting>
  <conditionalFormatting sqref="F23">
    <cfRule type="cellIs" dxfId="8" priority="13" operator="between">
      <formula>30</formula>
      <formula>100</formula>
    </cfRule>
  </conditionalFormatting>
  <conditionalFormatting sqref="F59">
    <cfRule type="cellIs" dxfId="7" priority="8" operator="between">
      <formula>25</formula>
      <formula>9999</formula>
    </cfRule>
  </conditionalFormatting>
  <conditionalFormatting sqref="I31">
    <cfRule type="cellIs" dxfId="6" priority="12" operator="between">
      <formula>25</formula>
      <formula>100</formula>
    </cfRule>
  </conditionalFormatting>
  <conditionalFormatting sqref="I59">
    <cfRule type="cellIs" dxfId="5" priority="7" operator="between">
      <formula>25</formula>
      <formula>9999</formula>
    </cfRule>
  </conditionalFormatting>
  <conditionalFormatting sqref="I63">
    <cfRule type="cellIs" dxfId="4" priority="6" operator="between">
      <formula>25</formula>
      <formula>9999</formula>
    </cfRule>
  </conditionalFormatting>
  <conditionalFormatting sqref="I67">
    <cfRule type="cellIs" dxfId="3" priority="5" operator="between">
      <formula>25</formula>
      <formula>9999</formula>
    </cfRule>
  </conditionalFormatting>
  <conditionalFormatting sqref="I71">
    <cfRule type="cellIs" dxfId="2" priority="1" operator="between">
      <formula>25</formula>
      <formula>9999</formula>
    </cfRule>
  </conditionalFormatting>
  <conditionalFormatting sqref="I75">
    <cfRule type="cellIs" dxfId="1" priority="3" operator="between">
      <formula>25</formula>
      <formula>9999</formula>
    </cfRule>
  </conditionalFormatting>
  <conditionalFormatting sqref="I89:I91 I95:I97 I100 I102 I104:I105 I107:I108 I110 I112 I114">
    <cfRule type="cellIs" dxfId="0" priority="10" operator="between">
      <formula>1</formula>
      <formula>9999</formula>
    </cfRule>
  </conditionalFormatting>
  <dataValidations count="12">
    <dataValidation type="whole" allowBlank="1" showInputMessage="1" showErrorMessage="1" errorTitle="Minimum Order" error="Minimum order per item should be 10" sqref="I55 I59 I63 I67 I75" xr:uid="{1065E72F-023B-4351-B78B-9AFB6AF2C3BC}">
      <formula1>10</formula1>
      <formula2>1000000</formula2>
    </dataValidation>
    <dataValidation type="whole" allowBlank="1" showInputMessage="1" showErrorMessage="1" errorTitle="Minimum Order" error="Minimum order for this item is 30. Must be ordered in multiples of 10. ( i.e 30/40/50 etc.)" sqref="F27" xr:uid="{8EE1D721-2C29-4BD8-AAA1-B5909AE40CC3}">
      <formula1>30</formula1>
      <formula2>1000000</formula2>
    </dataValidation>
    <dataValidation type="whole" allowBlank="1" showInputMessage="1" showErrorMessage="1" errorTitle="Minimum Order" error="Minimum order for this item is 1" sqref="I95:I97" xr:uid="{825E981E-EAA9-4B43-B5C4-0159086D0657}">
      <formula1>1</formula1>
      <formula2>100</formula2>
    </dataValidation>
    <dataValidation type="whole" allowBlank="1" showInputMessage="1" showErrorMessage="1" errorTitle="Minimum Order" error="Minimum order per item should be 25" sqref="I19 I23 F47 F51 I51 I47 I71 I43 I39 I35 I31 I27" xr:uid="{80F38852-AAC1-4330-B812-F0E455F3AF6E}">
      <formula1>25</formula1>
      <formula2>1000000</formula2>
    </dataValidation>
    <dataValidation type="whole" allowBlank="1" showInputMessage="1" showErrorMessage="1" errorTitle="Minimum Order" error="The Minimum Order for this item is 25." sqref="B47 F31 F23 B51 B59 B35 B55 B43" xr:uid="{65C69086-76B3-4C73-8F61-7570B08878F9}">
      <formula1>25</formula1>
      <formula2>9999</formula2>
    </dataValidation>
    <dataValidation type="whole" allowBlank="1" showInputMessage="1" showErrorMessage="1" errorTitle="Minimum Order" error="Minimum Order for this item is 3 dozen (36pcs). Pls input a multiple of 12 (36, 48, 60 etc.)" sqref="F59" xr:uid="{3C95D518-D3C2-4DE7-AFBF-1F730DBC7EC0}">
      <formula1>36</formula1>
      <formula2>1000000</formula2>
    </dataValidation>
    <dataValidation type="whole" allowBlank="1" showInputMessage="1" showErrorMessage="1" errorTitle="Minimum Order" error="Minimum Order for this item is (1). Only whole numbers will be accepted." sqref="I100 I102 I104:I105 I107:I108 I110 I112 I114" xr:uid="{969625B4-DD24-4EBE-8D17-AFF6681A6F27}">
      <formula1>1</formula1>
      <formula2>100</formula2>
    </dataValidation>
    <dataValidation type="whole" allowBlank="1" showInputMessage="1" showErrorMessage="1" errorTitle="Minimum Order" error="Minimum Order is 30. Please input a valid amount." sqref="I89:I91" xr:uid="{810A7AFC-1132-4F4A-823E-33DE2BBEA945}">
      <formula1>30</formula1>
      <formula2>9999</formula2>
    </dataValidation>
    <dataValidation type="whole" allowBlank="1" showInputMessage="1" showErrorMessage="1" errorTitle="Minimum Order" error="The Minimum Order for this item is 30." sqref="B31 F19" xr:uid="{ABF43017-F7B6-4C2E-9F61-40EDC366B4FF}">
      <formula1>30</formula1>
      <formula2>9999</formula2>
    </dataValidation>
    <dataValidation type="whole" allowBlank="1" showInputMessage="1" showErrorMessage="1" errorTitle="Minimum Order" error="The Minimum Order for this item is 32." sqref="B39" xr:uid="{21EAD33B-BF9F-4C43-BB22-C633B61AA529}">
      <formula1>32</formula1>
      <formula2>9999</formula2>
    </dataValidation>
    <dataValidation type="whole" allowBlank="1" showInputMessage="1" showErrorMessage="1" errorTitle="Minimum Order" error="The minimum order for this item is 32." sqref="F35 F39 F43" xr:uid="{912383BE-391E-4ECF-A31B-944C269904AC}">
      <formula1>32</formula1>
      <formula2>9999</formula2>
    </dataValidation>
    <dataValidation type="whole" allowBlank="1" showInputMessage="1" showErrorMessage="1" errorTitle="Minimum Order" error="Minimum Order for this item is 25." sqref="F55" xr:uid="{7A2F25AE-7195-447B-A3B5-CD07B9342ADF}">
      <formula1>25</formula1>
      <formula2>1000000</formula2>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 Reception Menu Order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Baldwin</dc:creator>
  <cp:keywords/>
  <dc:description/>
  <cp:lastModifiedBy>Demetre Lazos l Group Sales Assistant</cp:lastModifiedBy>
  <cp:revision/>
  <cp:lastPrinted>2025-01-29T20:13:51Z</cp:lastPrinted>
  <dcterms:created xsi:type="dcterms:W3CDTF">2023-07-19T23:24:02Z</dcterms:created>
  <dcterms:modified xsi:type="dcterms:W3CDTF">2025-03-04T21:19:43Z</dcterms:modified>
  <cp:category/>
  <cp:contentStatus/>
</cp:coreProperties>
</file>